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AEFB7F8B-2469-4629-BC50-E18451C073E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al 15 WYKON DOCH i WYD BŚE 2" sheetId="2" r:id="rId1"/>
  </sheets>
  <definedNames>
    <definedName name="_xlnm._FilterDatabase" localSheetId="0" hidden="1">'zal 15 WYKON DOCH i WYD BŚE 2'!$A$5:$K$385</definedName>
    <definedName name="_xlnm.Print_Area" localSheetId="0">'zal 15 WYKON DOCH i WYD BŚE 2'!$A$1:$K$388</definedName>
    <definedName name="Programy">#REF!</definedName>
    <definedName name="_xlnm.Print_Titles" localSheetId="0">'zal 15 WYKON DOCH i WYD BŚE 2'!$1:$7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2" i="2" l="1"/>
  <c r="G249" i="2"/>
  <c r="G239" i="2"/>
  <c r="D237" i="2"/>
  <c r="E237" i="2"/>
  <c r="F237" i="2"/>
  <c r="G237" i="2"/>
  <c r="H237" i="2"/>
  <c r="I237" i="2"/>
  <c r="J237" i="2"/>
  <c r="K237" i="2"/>
  <c r="C237" i="2"/>
  <c r="G178" i="2"/>
  <c r="G127" i="2"/>
  <c r="G13" i="2"/>
  <c r="G11" i="2"/>
  <c r="G9" i="2"/>
  <c r="H178" i="2" l="1"/>
  <c r="J127" i="2"/>
  <c r="K127" i="2"/>
  <c r="K43" i="2"/>
  <c r="J43" i="2"/>
  <c r="K39" i="2"/>
  <c r="J39" i="2"/>
  <c r="K37" i="2"/>
  <c r="J37" i="2"/>
  <c r="K33" i="2"/>
  <c r="J33" i="2"/>
  <c r="K31" i="2"/>
  <c r="J31" i="2"/>
  <c r="H43" i="2"/>
  <c r="G43" i="2"/>
  <c r="H39" i="2"/>
  <c r="G39" i="2"/>
  <c r="H37" i="2"/>
  <c r="G37" i="2"/>
  <c r="H33" i="2"/>
  <c r="G33" i="2"/>
  <c r="H31" i="2"/>
  <c r="G31" i="2"/>
  <c r="H24" i="2"/>
  <c r="G24" i="2"/>
  <c r="H22" i="2"/>
  <c r="G22" i="2"/>
  <c r="H20" i="2"/>
  <c r="G20" i="2"/>
  <c r="H18" i="2"/>
  <c r="G18" i="2"/>
  <c r="H16" i="2"/>
  <c r="G16" i="2"/>
  <c r="H13" i="2"/>
  <c r="H11" i="2"/>
  <c r="H9" i="2"/>
  <c r="F9" i="2"/>
  <c r="I9" i="2"/>
  <c r="F11" i="2"/>
  <c r="I11" i="2"/>
  <c r="F13" i="2"/>
  <c r="I13" i="2"/>
  <c r="F16" i="2"/>
  <c r="I16" i="2"/>
  <c r="F18" i="2"/>
  <c r="I18" i="2"/>
  <c r="F20" i="2"/>
  <c r="I20" i="2"/>
  <c r="F22" i="2"/>
  <c r="I22" i="2"/>
  <c r="F24" i="2"/>
  <c r="I24" i="2"/>
  <c r="K376" i="2" l="1"/>
  <c r="J376" i="2"/>
  <c r="I376" i="2"/>
  <c r="H376" i="2"/>
  <c r="G376" i="2"/>
  <c r="F376" i="2"/>
  <c r="E376" i="2"/>
  <c r="D376" i="2"/>
  <c r="C376" i="2"/>
  <c r="K369" i="2"/>
  <c r="J369" i="2"/>
  <c r="I369" i="2"/>
  <c r="H369" i="2"/>
  <c r="G369" i="2"/>
  <c r="F369" i="2"/>
  <c r="E369" i="2"/>
  <c r="D369" i="2"/>
  <c r="C369" i="2"/>
  <c r="K362" i="2"/>
  <c r="J362" i="2"/>
  <c r="I362" i="2"/>
  <c r="H362" i="2"/>
  <c r="G362" i="2"/>
  <c r="F362" i="2"/>
  <c r="E362" i="2"/>
  <c r="D362" i="2"/>
  <c r="C362" i="2"/>
  <c r="K356" i="2"/>
  <c r="J356" i="2"/>
  <c r="I356" i="2"/>
  <c r="H356" i="2"/>
  <c r="G356" i="2"/>
  <c r="F356" i="2"/>
  <c r="E356" i="2"/>
  <c r="D356" i="2"/>
  <c r="C356" i="2"/>
  <c r="K349" i="2"/>
  <c r="J349" i="2"/>
  <c r="I349" i="2"/>
  <c r="H349" i="2"/>
  <c r="G349" i="2"/>
  <c r="F349" i="2"/>
  <c r="E349" i="2"/>
  <c r="D349" i="2"/>
  <c r="C349" i="2"/>
  <c r="K344" i="2"/>
  <c r="J344" i="2"/>
  <c r="I344" i="2"/>
  <c r="H344" i="2"/>
  <c r="G344" i="2"/>
  <c r="F344" i="2"/>
  <c r="E344" i="2"/>
  <c r="D344" i="2"/>
  <c r="C344" i="2"/>
  <c r="K336" i="2"/>
  <c r="J336" i="2"/>
  <c r="I336" i="2"/>
  <c r="H336" i="2"/>
  <c r="G336" i="2"/>
  <c r="F336" i="2"/>
  <c r="E336" i="2"/>
  <c r="D336" i="2"/>
  <c r="C336" i="2"/>
  <c r="K328" i="2"/>
  <c r="J328" i="2"/>
  <c r="I328" i="2"/>
  <c r="H328" i="2"/>
  <c r="G328" i="2"/>
  <c r="F328" i="2"/>
  <c r="E328" i="2"/>
  <c r="D328" i="2"/>
  <c r="C328" i="2"/>
  <c r="K321" i="2"/>
  <c r="J321" i="2"/>
  <c r="I321" i="2"/>
  <c r="H321" i="2"/>
  <c r="G321" i="2"/>
  <c r="F321" i="2"/>
  <c r="E321" i="2"/>
  <c r="D321" i="2"/>
  <c r="C321" i="2"/>
  <c r="K316" i="2"/>
  <c r="J316" i="2"/>
  <c r="I316" i="2"/>
  <c r="H316" i="2"/>
  <c r="G316" i="2"/>
  <c r="F316" i="2"/>
  <c r="E316" i="2"/>
  <c r="D316" i="2"/>
  <c r="C316" i="2"/>
  <c r="K309" i="2"/>
  <c r="J309" i="2"/>
  <c r="I309" i="2"/>
  <c r="H309" i="2"/>
  <c r="G309" i="2"/>
  <c r="F309" i="2"/>
  <c r="E309" i="2"/>
  <c r="D309" i="2"/>
  <c r="C309" i="2"/>
  <c r="K303" i="2"/>
  <c r="J303" i="2"/>
  <c r="I303" i="2"/>
  <c r="H303" i="2"/>
  <c r="G303" i="2"/>
  <c r="F303" i="2"/>
  <c r="E303" i="2"/>
  <c r="D303" i="2"/>
  <c r="C303" i="2"/>
  <c r="C384" i="2"/>
  <c r="D384" i="2"/>
  <c r="E384" i="2"/>
  <c r="F384" i="2"/>
  <c r="G384" i="2"/>
  <c r="H384" i="2"/>
  <c r="I384" i="2"/>
  <c r="J384" i="2"/>
  <c r="K384" i="2"/>
  <c r="K295" i="2"/>
  <c r="J295" i="2"/>
  <c r="I295" i="2"/>
  <c r="H295" i="2"/>
  <c r="G295" i="2"/>
  <c r="F295" i="2"/>
  <c r="E295" i="2"/>
  <c r="D295" i="2"/>
  <c r="C295" i="2"/>
  <c r="K288" i="2"/>
  <c r="J288" i="2"/>
  <c r="I288" i="2"/>
  <c r="H288" i="2"/>
  <c r="G288" i="2"/>
  <c r="F288" i="2"/>
  <c r="E288" i="2"/>
  <c r="D288" i="2"/>
  <c r="C288" i="2"/>
  <c r="K282" i="2"/>
  <c r="J282" i="2"/>
  <c r="I282" i="2"/>
  <c r="H282" i="2"/>
  <c r="G282" i="2"/>
  <c r="F282" i="2"/>
  <c r="E282" i="2"/>
  <c r="D282" i="2"/>
  <c r="C282" i="2"/>
  <c r="K275" i="2"/>
  <c r="J275" i="2"/>
  <c r="I275" i="2"/>
  <c r="H275" i="2"/>
  <c r="G275" i="2"/>
  <c r="F275" i="2"/>
  <c r="E275" i="2"/>
  <c r="D275" i="2"/>
  <c r="C275" i="2"/>
  <c r="K273" i="2"/>
  <c r="J273" i="2"/>
  <c r="I273" i="2"/>
  <c r="H273" i="2"/>
  <c r="G273" i="2"/>
  <c r="F273" i="2"/>
  <c r="E273" i="2"/>
  <c r="D273" i="2"/>
  <c r="C273" i="2"/>
  <c r="K271" i="2"/>
  <c r="J271" i="2"/>
  <c r="I271" i="2"/>
  <c r="H271" i="2"/>
  <c r="G271" i="2"/>
  <c r="F271" i="2"/>
  <c r="E271" i="2"/>
  <c r="D271" i="2"/>
  <c r="C271" i="2"/>
  <c r="K268" i="2"/>
  <c r="J268" i="2"/>
  <c r="I268" i="2"/>
  <c r="H268" i="2"/>
  <c r="G268" i="2"/>
  <c r="F268" i="2"/>
  <c r="E268" i="2"/>
  <c r="D268" i="2"/>
  <c r="C268" i="2"/>
  <c r="K264" i="2"/>
  <c r="J264" i="2"/>
  <c r="I264" i="2"/>
  <c r="H264" i="2"/>
  <c r="G264" i="2"/>
  <c r="F264" i="2"/>
  <c r="E264" i="2"/>
  <c r="D264" i="2"/>
  <c r="C264" i="2"/>
  <c r="K262" i="2"/>
  <c r="J262" i="2"/>
  <c r="I262" i="2"/>
  <c r="H262" i="2"/>
  <c r="G262" i="2"/>
  <c r="F262" i="2"/>
  <c r="E262" i="2"/>
  <c r="D262" i="2"/>
  <c r="C262" i="2"/>
  <c r="K260" i="2"/>
  <c r="J260" i="2"/>
  <c r="I260" i="2"/>
  <c r="H260" i="2"/>
  <c r="G260" i="2"/>
  <c r="F260" i="2"/>
  <c r="E260" i="2"/>
  <c r="D260" i="2"/>
  <c r="C260" i="2"/>
  <c r="K258" i="2"/>
  <c r="J258" i="2"/>
  <c r="I258" i="2"/>
  <c r="H258" i="2"/>
  <c r="G258" i="2"/>
  <c r="F258" i="2"/>
  <c r="E258" i="2"/>
  <c r="D258" i="2"/>
  <c r="C258" i="2"/>
  <c r="K255" i="2"/>
  <c r="J255" i="2"/>
  <c r="I255" i="2"/>
  <c r="H255" i="2"/>
  <c r="G255" i="2"/>
  <c r="F255" i="2"/>
  <c r="E255" i="2"/>
  <c r="D255" i="2"/>
  <c r="C255" i="2"/>
  <c r="K252" i="2"/>
  <c r="J252" i="2"/>
  <c r="I252" i="2"/>
  <c r="H252" i="2"/>
  <c r="F252" i="2"/>
  <c r="E252" i="2"/>
  <c r="D252" i="2"/>
  <c r="C252" i="2"/>
  <c r="K249" i="2"/>
  <c r="J249" i="2"/>
  <c r="I249" i="2"/>
  <c r="H249" i="2"/>
  <c r="F249" i="2"/>
  <c r="E249" i="2"/>
  <c r="D249" i="2"/>
  <c r="C249" i="2"/>
  <c r="K244" i="2"/>
  <c r="J244" i="2"/>
  <c r="I244" i="2"/>
  <c r="H244" i="2"/>
  <c r="G244" i="2"/>
  <c r="F244" i="2"/>
  <c r="E244" i="2"/>
  <c r="D244" i="2"/>
  <c r="C244" i="2"/>
  <c r="K241" i="2"/>
  <c r="J241" i="2"/>
  <c r="I241" i="2"/>
  <c r="H241" i="2"/>
  <c r="G241" i="2"/>
  <c r="F241" i="2"/>
  <c r="E241" i="2"/>
  <c r="D241" i="2"/>
  <c r="C241" i="2"/>
  <c r="K239" i="2"/>
  <c r="J239" i="2"/>
  <c r="I239" i="2"/>
  <c r="H239" i="2"/>
  <c r="F239" i="2"/>
  <c r="E239" i="2"/>
  <c r="D239" i="2"/>
  <c r="C239" i="2"/>
  <c r="K234" i="2"/>
  <c r="J234" i="2"/>
  <c r="I234" i="2"/>
  <c r="H234" i="2"/>
  <c r="G234" i="2"/>
  <c r="F234" i="2"/>
  <c r="E234" i="2"/>
  <c r="D234" i="2"/>
  <c r="C234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3" i="2"/>
  <c r="J223" i="2"/>
  <c r="I223" i="2"/>
  <c r="H223" i="2"/>
  <c r="G223" i="2"/>
  <c r="F223" i="2"/>
  <c r="E223" i="2"/>
  <c r="D223" i="2"/>
  <c r="C223" i="2"/>
  <c r="K216" i="2"/>
  <c r="J216" i="2"/>
  <c r="I216" i="2"/>
  <c r="H216" i="2"/>
  <c r="G216" i="2"/>
  <c r="F216" i="2"/>
  <c r="E216" i="2"/>
  <c r="D216" i="2"/>
  <c r="C216" i="2"/>
  <c r="K210" i="2"/>
  <c r="J210" i="2"/>
  <c r="I210" i="2"/>
  <c r="H210" i="2"/>
  <c r="G210" i="2"/>
  <c r="F210" i="2"/>
  <c r="E210" i="2"/>
  <c r="D210" i="2"/>
  <c r="C210" i="2"/>
  <c r="K200" i="2"/>
  <c r="J200" i="2"/>
  <c r="I200" i="2"/>
  <c r="H200" i="2"/>
  <c r="G200" i="2"/>
  <c r="F200" i="2"/>
  <c r="E200" i="2"/>
  <c r="D200" i="2"/>
  <c r="C200" i="2"/>
  <c r="K192" i="2"/>
  <c r="J192" i="2"/>
  <c r="I192" i="2"/>
  <c r="H192" i="2"/>
  <c r="G192" i="2"/>
  <c r="F192" i="2"/>
  <c r="E192" i="2"/>
  <c r="D192" i="2"/>
  <c r="C192" i="2"/>
  <c r="K185" i="2"/>
  <c r="J185" i="2"/>
  <c r="I185" i="2"/>
  <c r="H185" i="2"/>
  <c r="G185" i="2"/>
  <c r="F185" i="2"/>
  <c r="E185" i="2"/>
  <c r="D185" i="2"/>
  <c r="C185" i="2"/>
  <c r="K178" i="2"/>
  <c r="J178" i="2"/>
  <c r="I178" i="2"/>
  <c r="F178" i="2"/>
  <c r="E178" i="2"/>
  <c r="D178" i="2"/>
  <c r="C178" i="2"/>
  <c r="K146" i="2"/>
  <c r="J146" i="2"/>
  <c r="I146" i="2"/>
  <c r="H146" i="2"/>
  <c r="G146" i="2"/>
  <c r="F146" i="2"/>
  <c r="E146" i="2"/>
  <c r="D146" i="2"/>
  <c r="C146" i="2"/>
  <c r="K144" i="2"/>
  <c r="J144" i="2"/>
  <c r="I144" i="2"/>
  <c r="H144" i="2"/>
  <c r="G144" i="2"/>
  <c r="F144" i="2"/>
  <c r="E144" i="2"/>
  <c r="D144" i="2"/>
  <c r="C144" i="2"/>
  <c r="I127" i="2"/>
  <c r="H127" i="2"/>
  <c r="F127" i="2"/>
  <c r="E127" i="2"/>
  <c r="D127" i="2"/>
  <c r="C127" i="2"/>
  <c r="K108" i="2"/>
  <c r="J108" i="2"/>
  <c r="I108" i="2"/>
  <c r="H108" i="2"/>
  <c r="G108" i="2"/>
  <c r="F108" i="2"/>
  <c r="E108" i="2"/>
  <c r="D108" i="2"/>
  <c r="C108" i="2"/>
  <c r="K104" i="2"/>
  <c r="J104" i="2"/>
  <c r="I104" i="2"/>
  <c r="H104" i="2"/>
  <c r="G104" i="2"/>
  <c r="F104" i="2"/>
  <c r="E104" i="2"/>
  <c r="D104" i="2"/>
  <c r="C104" i="2"/>
  <c r="K102" i="2"/>
  <c r="J102" i="2"/>
  <c r="I102" i="2"/>
  <c r="H102" i="2"/>
  <c r="G102" i="2"/>
  <c r="F102" i="2"/>
  <c r="E102" i="2"/>
  <c r="D102" i="2"/>
  <c r="C102" i="2"/>
  <c r="K90" i="2"/>
  <c r="J90" i="2"/>
  <c r="I90" i="2"/>
  <c r="H90" i="2"/>
  <c r="G90" i="2"/>
  <c r="F90" i="2"/>
  <c r="E90" i="2"/>
  <c r="D90" i="2"/>
  <c r="C90" i="2"/>
  <c r="K85" i="2"/>
  <c r="J85" i="2"/>
  <c r="I85" i="2"/>
  <c r="H85" i="2"/>
  <c r="G85" i="2"/>
  <c r="F85" i="2"/>
  <c r="E85" i="2"/>
  <c r="D85" i="2"/>
  <c r="C85" i="2"/>
  <c r="K76" i="2"/>
  <c r="J76" i="2"/>
  <c r="I76" i="2"/>
  <c r="H76" i="2"/>
  <c r="G76" i="2"/>
  <c r="F76" i="2"/>
  <c r="E76" i="2"/>
  <c r="D76" i="2"/>
  <c r="C76" i="2"/>
  <c r="K65" i="2"/>
  <c r="J65" i="2"/>
  <c r="I65" i="2"/>
  <c r="H65" i="2"/>
  <c r="G65" i="2"/>
  <c r="F65" i="2"/>
  <c r="E65" i="2"/>
  <c r="D65" i="2"/>
  <c r="C65" i="2"/>
  <c r="K59" i="2"/>
  <c r="J59" i="2"/>
  <c r="I59" i="2"/>
  <c r="H59" i="2"/>
  <c r="G59" i="2"/>
  <c r="F59" i="2"/>
  <c r="E59" i="2"/>
  <c r="D59" i="2"/>
  <c r="C59" i="2"/>
  <c r="K55" i="2"/>
  <c r="J55" i="2"/>
  <c r="I55" i="2"/>
  <c r="H55" i="2"/>
  <c r="G55" i="2"/>
  <c r="F55" i="2"/>
  <c r="E55" i="2"/>
  <c r="D55" i="2"/>
  <c r="C55" i="2"/>
  <c r="I43" i="2"/>
  <c r="F43" i="2"/>
  <c r="E43" i="2"/>
  <c r="D43" i="2"/>
  <c r="C43" i="2"/>
  <c r="I39" i="2"/>
  <c r="F39" i="2"/>
  <c r="E39" i="2"/>
  <c r="D39" i="2"/>
  <c r="C39" i="2"/>
  <c r="I37" i="2"/>
  <c r="F37" i="2"/>
  <c r="E37" i="2"/>
  <c r="D37" i="2"/>
  <c r="C37" i="2"/>
  <c r="I33" i="2"/>
  <c r="F33" i="2"/>
  <c r="E33" i="2"/>
  <c r="D33" i="2"/>
  <c r="C33" i="2"/>
  <c r="I31" i="2"/>
  <c r="F31" i="2"/>
  <c r="E31" i="2"/>
  <c r="D31" i="2"/>
  <c r="C31" i="2"/>
  <c r="K29" i="2"/>
  <c r="J29" i="2"/>
  <c r="I29" i="2"/>
  <c r="H29" i="2"/>
  <c r="G29" i="2"/>
  <c r="F29" i="2"/>
  <c r="E29" i="2"/>
  <c r="D29" i="2"/>
  <c r="C29" i="2"/>
  <c r="D27" i="2"/>
  <c r="E27" i="2"/>
  <c r="F27" i="2"/>
  <c r="G27" i="2"/>
  <c r="H27" i="2"/>
  <c r="I27" i="2"/>
  <c r="J27" i="2"/>
  <c r="K27" i="2"/>
  <c r="C27" i="2"/>
  <c r="F385" i="2" l="1"/>
  <c r="I385" i="2"/>
  <c r="J385" i="2"/>
  <c r="K385" i="2"/>
  <c r="G385" i="2"/>
  <c r="H385" i="2"/>
  <c r="D22" i="2"/>
  <c r="E22" i="2"/>
  <c r="C22" i="2"/>
  <c r="D13" i="2"/>
  <c r="E13" i="2"/>
  <c r="C13" i="2"/>
  <c r="D11" i="2"/>
  <c r="E11" i="2"/>
  <c r="C11" i="2"/>
  <c r="D20" i="2"/>
  <c r="E20" i="2"/>
  <c r="C20" i="2"/>
  <c r="D18" i="2"/>
  <c r="E18" i="2"/>
  <c r="C18" i="2"/>
  <c r="D16" i="2"/>
  <c r="E16" i="2"/>
  <c r="C16" i="2"/>
  <c r="D9" i="2"/>
  <c r="E9" i="2"/>
  <c r="C9" i="2"/>
  <c r="E24" i="2"/>
  <c r="D24" i="2"/>
  <c r="C24" i="2"/>
  <c r="E385" i="2" l="1"/>
  <c r="C385" i="2"/>
  <c r="D385" i="2"/>
</calcChain>
</file>

<file path=xl/sharedStrings.xml><?xml version="1.0" encoding="utf-8"?>
<sst xmlns="http://schemas.openxmlformats.org/spreadsheetml/2006/main" count="431" uniqueCount="83">
  <si>
    <t>Nazwa Programów Operacyjnych</t>
  </si>
  <si>
    <t>finansowanie</t>
  </si>
  <si>
    <t xml:space="preserve"> współfinansowanie</t>
  </si>
  <si>
    <t>Ogółem</t>
  </si>
  <si>
    <t>Wydatki budżetu państwa**)</t>
  </si>
  <si>
    <t>w tys. zł</t>
  </si>
  <si>
    <t>Część</t>
  </si>
  <si>
    <t>Wydatki budżetu środków europejskich*)</t>
  </si>
  <si>
    <t>OGÓŁEM CZĘŚCI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</si>
  <si>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</si>
  <si>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</si>
  <si>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</si>
  <si>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</si>
  <si>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</si>
  <si>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</si>
  <si>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</si>
  <si>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</si>
  <si>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</si>
  <si>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</si>
  <si>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</si>
  <si>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</si>
  <si>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</si>
  <si>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</si>
  <si>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</si>
  <si>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</si>
  <si>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Program Operacyjny Pomoc Techniczna 2014 - 2020</t>
  </si>
  <si>
    <t>Program Operacyjny Rybactwo i Morze 2014 - 2020</t>
  </si>
  <si>
    <t>Program Operacyjny Inteligentny Rozwój 2014 - 2020</t>
  </si>
  <si>
    <t>Program Operacyjny Infrastruktura i Środowisko 2014 - 2020</t>
  </si>
  <si>
    <t>Wielkopolski Regionalny Program Operacyjny na lata 2014 - 2020</t>
  </si>
  <si>
    <t>Regionalny Program Operacyjny Województwa Kujawsko - Pomorskiego na lata 2014 - 2020</t>
  </si>
  <si>
    <t>Regionalny Program Operacyjny Województwa Łódzkiego na lata 2014 - 2020</t>
  </si>
  <si>
    <t>Regionalny Program Operacyjny Województwa Lubelskiego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</si>
  <si>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</si>
  <si>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</si>
  <si>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</si>
  <si>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</si>
  <si>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Śląskiego na lata 2014 - 2020</t>
  </si>
  <si>
    <t>Regionalny Program Operacyjny Województwa Świętokrzyskiego na lata 2014 - 2020</t>
  </si>
  <si>
    <t>Program Operacyjny Polska Wschodnia 2014 - 2020</t>
  </si>
  <si>
    <t>Europejska Współpraca Terytorialna 2014 - 2020</t>
  </si>
  <si>
    <t>Regionalny Program Operacyjny Województwa Małopolskiego na lata 2014 - 2020</t>
  </si>
  <si>
    <t>Regionalny Program Operacyjny Województwa Dolnośląskiego 2014 - 2020</t>
  </si>
  <si>
    <t>Regionalny Program Operacyjny Województwa Pomorskiego na lata 2014 - 2020</t>
  </si>
  <si>
    <t>Regionalny Program Operacyjny Województwa Warmińsko - Mazurskiego na lata 2014 - 2020</t>
  </si>
  <si>
    <t>Regionalny Program Operacyjny Województwa Zachodniopomorskiego 2014 - 2020</t>
  </si>
  <si>
    <t xml:space="preserve">Instrument "Łącząc Europę" </t>
  </si>
  <si>
    <t>Regionalny Program Operacyjny - Lubuskie 2020</t>
  </si>
  <si>
    <t>Europejski Instrument Sąsiedztwa 2014 - 2020</t>
  </si>
  <si>
    <t>Program Operacyjny Pomoc Żywnościowa 2014 - 2020</t>
  </si>
  <si>
    <t>Wydatki budżetu środków europejskich</t>
  </si>
  <si>
    <t>współfinanoswanie</t>
  </si>
  <si>
    <t>Wydatki budżetu państwa</t>
  </si>
  <si>
    <t>współfinansowanie</t>
  </si>
  <si>
    <t>Program Operacyjny Polska Cyfrowa na lata 2014 - 2020</t>
  </si>
  <si>
    <t>Program Operacyjny Wiedza Edukacja Rozwój 2014 - 2020</t>
  </si>
  <si>
    <t>programów Europejskiej Współpracy Terytorialnej oraz programów Europejskiego Instrumentu Sąsiedztwa</t>
  </si>
  <si>
    <t>15/08</t>
  </si>
  <si>
    <t>Wspólna polityka rolna</t>
  </si>
  <si>
    <t>15/02</t>
  </si>
  <si>
    <t>15/03</t>
  </si>
  <si>
    <t>15/04</t>
  </si>
  <si>
    <t>15/05</t>
  </si>
  <si>
    <t>15/06</t>
  </si>
  <si>
    <t>15/07</t>
  </si>
  <si>
    <t>15/09</t>
  </si>
  <si>
    <t>15/10</t>
  </si>
  <si>
    <t>15/11</t>
  </si>
  <si>
    <t>15/12</t>
  </si>
  <si>
    <t>Mechanizm Finansowy EOG 2014-2021</t>
  </si>
  <si>
    <t>Norweski Mechanizm Finansowy 2014-2021</t>
  </si>
  <si>
    <t>15/01</t>
  </si>
  <si>
    <t>Perspektywa Finansowa UE 2021-2027</t>
  </si>
  <si>
    <t>Tabela 2. Wykonanie wydatków budżetu środków europejskich oraz budżetu państwa w roku 2023 w zakresie programów finansowanych z udziałem środków europejskich,</t>
  </si>
  <si>
    <t>Plan na rok 2023</t>
  </si>
  <si>
    <t>Plan po zmianach w roku 2023</t>
  </si>
  <si>
    <t>Wykonanie w roku 2023</t>
  </si>
  <si>
    <t xml:space="preserve"> *) wydatki planowane na rok 2023 były zwiększane z rezerwy celowej poz. 98 i 99 z załącznika nr 4</t>
  </si>
  <si>
    <t>**) wydatki planowane na rok 2023 były zwiększane z rezerwy celowej poz. 8 z załącznika nr 2</t>
  </si>
  <si>
    <t>Program Operacyjny Innowacyjna Gospodarka 2007 - 2013</t>
  </si>
  <si>
    <t>Regionalny Program Operacyjny Województwa Łódzkiego na lata 2007 - 2013</t>
  </si>
  <si>
    <t>Małopolski Regionalny Program Operacyjny na lata 2007 - 2013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</si>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</sst>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,"/>
  </numFmts>
  <fonts count="44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3"/>
      <name val="Arial"/>
      <family val="2"/>
      <charset val="238"/>
    </font>
    <font>
      <b/>
      <sz val="15"/>
      <name val="Arial"/>
      <family val="2"/>
      <charset val="238"/>
    </font>
    <font>
      <sz val="15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4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7" borderId="1" applyNumberFormat="0" applyAlignment="0" applyProtection="0"/>
    <xf numFmtId="0" fontId="11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1" fillId="0" borderId="0"/>
    <xf numFmtId="0" fontId="1" fillId="23" borderId="8" applyNumberFormat="0" applyFont="0" applyAlignment="0" applyProtection="0"/>
    <xf numFmtId="0" fontId="26" fillId="20" borderId="1" applyNumberFormat="0" applyAlignment="0" applyProtection="0"/>
    <xf numFmtId="0" fontId="27" fillId="20" borderId="3" applyNumberFormat="0" applyAlignment="0" applyProtection="0"/>
    <xf numFmtId="9" fontId="3" fillId="0" borderId="0" applyFon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33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Fill="1"/>
    <xf numFmtId="0" fontId="35" fillId="0" borderId="0" xfId="0" applyFont="1" applyFill="1" applyAlignment="1">
      <alignment horizontal="center" wrapText="1"/>
    </xf>
    <xf numFmtId="0" fontId="34" fillId="0" borderId="0" xfId="0" applyFont="1" applyFill="1" applyAlignment="1">
      <alignment horizontal="center" vertical="top" wrapText="1"/>
    </xf>
    <xf numFmtId="0" fontId="3" fillId="0" borderId="0" xfId="0" applyFont="1" applyFill="1"/>
    <xf numFmtId="0" fontId="3" fillId="0" borderId="0" xfId="0" applyFont="1"/>
    <xf numFmtId="0" fontId="36" fillId="0" borderId="0" xfId="0" applyFont="1" applyFill="1"/>
    <xf numFmtId="4" fontId="3" fillId="0" borderId="0" xfId="0" applyNumberFormat="1" applyFont="1" applyFill="1"/>
    <xf numFmtId="0" fontId="36" fillId="0" borderId="0" xfId="0" applyFont="1" applyFill="1" applyAlignment="1">
      <alignment wrapText="1"/>
    </xf>
    <xf numFmtId="0" fontId="37" fillId="0" borderId="0" xfId="0" applyFont="1" applyFill="1" applyAlignment="1">
      <alignment horizont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34" fillId="0" borderId="0" xfId="0" applyFont="1" applyFill="1"/>
    <xf numFmtId="0" fontId="40" fillId="0" borderId="1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/>
    <xf numFmtId="0" fontId="38" fillId="0" borderId="0" xfId="0" applyFont="1" applyFill="1" applyBorder="1"/>
    <xf numFmtId="4" fontId="38" fillId="0" borderId="0" xfId="0" applyNumberFormat="1" applyFont="1" applyFill="1" applyBorder="1"/>
    <xf numFmtId="4" fontId="38" fillId="0" borderId="0" xfId="0" applyNumberFormat="1" applyFont="1" applyFill="1" applyBorder="1" applyAlignment="1">
      <alignment horizontal="right"/>
    </xf>
    <xf numFmtId="0" fontId="40" fillId="0" borderId="10" xfId="0" applyFont="1" applyFill="1" applyBorder="1" applyAlignment="1">
      <alignment horizontal="right" vertical="center"/>
    </xf>
    <xf numFmtId="0" fontId="39" fillId="0" borderId="10" xfId="0" applyFont="1" applyFill="1" applyBorder="1" applyAlignment="1">
      <alignment horizontal="right" vertical="center" wrapText="1"/>
    </xf>
    <xf numFmtId="3" fontId="40" fillId="0" borderId="10" xfId="0" applyNumberFormat="1" applyFont="1" applyFill="1" applyBorder="1" applyAlignment="1">
      <alignment horizontal="right" vertical="center"/>
    </xf>
    <xf numFmtId="3" fontId="39" fillId="0" borderId="10" xfId="0" applyNumberFormat="1" applyFont="1" applyFill="1" applyBorder="1" applyAlignment="1">
      <alignment horizontal="right" vertical="center"/>
    </xf>
    <xf numFmtId="0" fontId="40" fillId="0" borderId="10" xfId="0" applyFont="1" applyFill="1" applyBorder="1" applyAlignment="1" applyProtection="1">
      <alignment horizontal="left" vertical="center" wrapText="1"/>
      <protection locked="0"/>
    </xf>
    <xf numFmtId="3" fontId="3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 applyFill="1"/>
    <xf numFmtId="0" fontId="42" fillId="0" borderId="0" xfId="0" applyFont="1" applyFill="1"/>
    <xf numFmtId="3" fontId="39" fillId="0" borderId="10" xfId="0" applyNumberFormat="1" applyFont="1" applyFill="1" applyBorder="1" applyAlignment="1">
      <alignment horizontal="right"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40" fillId="0" borderId="10" xfId="0" applyFont="1" applyFill="1" applyBorder="1" applyAlignment="1">
      <alignment horizontal="right" vertical="center" wrapText="1"/>
    </xf>
    <xf numFmtId="2" fontId="38" fillId="0" borderId="0" xfId="0" applyNumberFormat="1" applyFont="1" applyFill="1" applyBorder="1"/>
    <xf numFmtId="2" fontId="3" fillId="0" borderId="0" xfId="0" applyNumberFormat="1" applyFont="1" applyFill="1"/>
    <xf numFmtId="0" fontId="40" fillId="0" borderId="13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49" fontId="40" fillId="0" borderId="11" xfId="0" applyNumberFormat="1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  <protection locked="0"/>
    </xf>
    <xf numFmtId="4" fontId="39" fillId="0" borderId="10" xfId="0" applyNumberFormat="1" applyFont="1" applyFill="1" applyBorder="1" applyAlignment="1" applyProtection="1">
      <alignment horizontal="center" vertical="center"/>
      <protection locked="0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24" borderId="10" xfId="0" applyFont="1" applyFill="1" applyBorder="1" applyAlignment="1">
      <alignment horizontal="center" vertical="center" wrapText="1"/>
    </xf>
    <xf numFmtId="0" fontId="40" fillId="24" borderId="10" xfId="0" applyFont="1" applyFill="1" applyBorder="1" applyAlignment="1">
      <alignment horizontal="left" vertical="center" wrapText="1"/>
    </xf>
    <xf numFmtId="3" fontId="40" fillId="24" borderId="10" xfId="0" applyNumberFormat="1" applyFont="1" applyFill="1" applyBorder="1" applyAlignment="1">
      <alignment horizontal="right" vertical="center"/>
    </xf>
    <xf numFmtId="0" fontId="3" fillId="24" borderId="0" xfId="0" applyFont="1" applyFill="1"/>
    <xf numFmtId="0" fontId="39" fillId="24" borderId="10" xfId="0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horizontal="left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 wrapText="1"/>
    </xf>
    <xf numFmtId="3" fontId="39" fillId="0" borderId="10" xfId="0" applyNumberFormat="1" applyFont="1" applyBorder="1" applyAlignment="1">
      <alignment horizontal="right" vertical="center"/>
    </xf>
    <xf numFmtId="3" fontId="40" fillId="0" borderId="10" xfId="0" applyNumberFormat="1" applyFont="1" applyBorder="1" applyAlignment="1">
      <alignment horizontal="right" vertical="center" wrapText="1"/>
    </xf>
    <xf numFmtId="3" fontId="40" fillId="0" borderId="10" xfId="0" applyNumberFormat="1" applyFont="1" applyBorder="1" applyAlignment="1">
      <alignment horizontal="right" vertical="center"/>
    </xf>
    <xf numFmtId="3" fontId="39" fillId="0" borderId="10" xfId="0" applyNumberFormat="1" applyFont="1" applyBorder="1" applyAlignment="1">
      <alignment horizontal="right" vertical="center" wrapText="1"/>
    </xf>
    <xf numFmtId="3" fontId="40" fillId="0" borderId="10" xfId="52" applyNumberFormat="1" applyFont="1" applyBorder="1" applyAlignment="1">
      <alignment horizontal="right" vertical="center"/>
    </xf>
    <xf numFmtId="3" fontId="39" fillId="0" borderId="10" xfId="52" applyNumberFormat="1" applyFont="1" applyBorder="1" applyAlignment="1">
      <alignment horizontal="right" vertical="center"/>
    </xf>
    <xf numFmtId="3" fontId="39" fillId="0" borderId="10" xfId="0" applyNumberFormat="1" applyFont="1" applyBorder="1" applyAlignment="1" applyProtection="1">
      <alignment horizontal="right" vertical="center" wrapText="1"/>
      <protection locked="0"/>
    </xf>
    <xf numFmtId="3" fontId="40" fillId="24" borderId="10" xfId="52" applyNumberFormat="1" applyFont="1" applyFill="1" applyBorder="1" applyAlignment="1">
      <alignment horizontal="right" vertical="center"/>
    </xf>
    <xf numFmtId="0" fontId="40" fillId="24" borderId="13" xfId="0" applyFont="1" applyFill="1" applyBorder="1" applyAlignment="1">
      <alignment horizontal="left" vertical="center" wrapText="1"/>
    </xf>
    <xf numFmtId="0" fontId="2" fillId="24" borderId="0" xfId="0" applyFont="1" applyFill="1"/>
    <xf numFmtId="164" fontId="3" fillId="0" borderId="0" xfId="0" applyNumberFormat="1" applyFont="1"/>
    <xf numFmtId="164" fontId="40" fillId="24" borderId="10" xfId="0" applyNumberFormat="1" applyFont="1" applyFill="1" applyBorder="1" applyAlignment="1" applyProtection="1">
      <alignment horizontal="right" vertical="center" wrapText="1"/>
      <protection locked="0"/>
    </xf>
    <xf numFmtId="164" fontId="39" fillId="24" borderId="10" xfId="0" applyNumberFormat="1" applyFont="1" applyFill="1" applyBorder="1" applyAlignment="1" applyProtection="1">
      <alignment horizontal="right" vertical="center" wrapText="1"/>
      <protection locked="0"/>
    </xf>
    <xf numFmtId="164" fontId="39" fillId="24" borderId="10" xfId="0" applyNumberFormat="1" applyFont="1" applyFill="1" applyBorder="1" applyAlignment="1">
      <alignment horizontal="right" vertical="center"/>
    </xf>
    <xf numFmtId="0" fontId="40" fillId="0" borderId="12" xfId="0" applyFont="1" applyFill="1" applyBorder="1" applyAlignment="1">
      <alignment horizontal="left" vertical="center" wrapText="1"/>
    </xf>
    <xf numFmtId="3" fontId="40" fillId="0" borderId="12" xfId="52" applyNumberFormat="1" applyFont="1" applyBorder="1" applyAlignment="1">
      <alignment horizontal="right" vertical="center"/>
    </xf>
    <xf numFmtId="164" fontId="40" fillId="24" borderId="12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12" xfId="0" applyNumberFormat="1" applyFont="1" applyBorder="1" applyAlignment="1">
      <alignment horizontal="right" vertical="center"/>
    </xf>
    <xf numFmtId="0" fontId="40" fillId="0" borderId="15" xfId="0" applyFont="1" applyFill="1" applyBorder="1" applyAlignment="1">
      <alignment horizontal="left" vertical="center" wrapText="1"/>
    </xf>
    <xf numFmtId="0" fontId="40" fillId="0" borderId="12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left" vertical="center" wrapText="1"/>
    </xf>
    <xf numFmtId="3" fontId="40" fillId="24" borderId="12" xfId="0" applyNumberFormat="1" applyFont="1" applyFill="1" applyBorder="1" applyAlignment="1">
      <alignment horizontal="right" vertical="center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49" fontId="40" fillId="0" borderId="11" xfId="0" applyNumberFormat="1" applyFont="1" applyFill="1" applyBorder="1" applyAlignment="1">
      <alignment horizontal="center" vertical="center" wrapText="1"/>
    </xf>
    <xf numFmtId="49" fontId="40" fillId="0" borderId="14" xfId="0" applyNumberFormat="1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  <protection locked="0"/>
    </xf>
    <xf numFmtId="0" fontId="43" fillId="24" borderId="0" xfId="0" applyFont="1" applyFill="1" applyAlignment="1">
      <alignment horizontal="left" vertical="top" wrapText="1"/>
    </xf>
    <xf numFmtId="0" fontId="40" fillId="0" borderId="14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/>
    </xf>
    <xf numFmtId="0" fontId="43" fillId="24" borderId="0" xfId="0" applyFont="1" applyFill="1" applyBorder="1" applyAlignment="1">
      <alignment horizontal="left" vertical="top" wrapText="1"/>
    </xf>
    <xf numFmtId="49" fontId="40" fillId="0" borderId="11" xfId="0" applyNumberFormat="1" applyFont="1" applyFill="1" applyBorder="1" applyAlignment="1">
      <alignment horizontal="center" vertical="center"/>
    </xf>
    <xf numFmtId="49" fontId="40" fillId="0" borderId="12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4" fontId="39" fillId="0" borderId="10" xfId="0" applyNumberFormat="1" applyFont="1" applyFill="1" applyBorder="1" applyAlignment="1" applyProtection="1">
      <alignment horizontal="center" vertical="center"/>
      <protection locked="0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2" fontId="39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10" xfId="0" applyNumberFormat="1" applyFont="1" applyFill="1" applyBorder="1" applyAlignment="1" applyProtection="1">
      <alignment horizontal="center" vertical="center" wrapText="1"/>
      <protection locked="0"/>
    </xf>
  </cellXfs>
  <cellStyles count="6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Akcent 1" xfId="25" builtinId="29" customBuiltin="1"/>
    <cellStyle name="Akcent 2" xfId="26" builtinId="33" customBuiltin="1"/>
    <cellStyle name="Akcent 3" xfId="27" builtinId="37" customBuiltin="1"/>
    <cellStyle name="Akcent 4" xfId="28" builtinId="41" customBuiltin="1"/>
    <cellStyle name="Akcent 5" xfId="29" builtinId="45" customBuiltin="1"/>
    <cellStyle name="Akcent 6" xfId="30" builtinId="49" customBuiltin="1"/>
    <cellStyle name="Bad" xfId="31" xr:uid="{00000000-0005-0000-0000-00001E000000}"/>
    <cellStyle name="Calculation" xfId="32" xr:uid="{00000000-0005-0000-0000-00001F000000}"/>
    <cellStyle name="Check Cell" xfId="33" xr:uid="{00000000-0005-0000-0000-000020000000}"/>
    <cellStyle name="Dane wejściowe" xfId="34" builtinId="20" customBuiltin="1"/>
    <cellStyle name="Dane wyjściowe" xfId="35" builtinId="21" customBuiltin="1"/>
    <cellStyle name="Explanatory Text" xfId="36" xr:uid="{00000000-0005-0000-0000-000023000000}"/>
    <cellStyle name="Good" xfId="37" xr:uid="{00000000-0005-0000-0000-000024000000}"/>
    <cellStyle name="Heading 1" xfId="38" xr:uid="{00000000-0005-0000-0000-000025000000}"/>
    <cellStyle name="Heading 2" xfId="39" xr:uid="{00000000-0005-0000-0000-000026000000}"/>
    <cellStyle name="Heading 3" xfId="40" xr:uid="{00000000-0005-0000-0000-000027000000}"/>
    <cellStyle name="Heading 4" xfId="41" xr:uid="{00000000-0005-0000-0000-000028000000}"/>
    <cellStyle name="Input" xfId="42" xr:uid="{00000000-0005-0000-0000-000029000000}"/>
    <cellStyle name="Komórka połączona" xfId="43" builtinId="24" customBuiltin="1"/>
    <cellStyle name="Komórka zaznaczona" xfId="44" builtinId="23" customBuiltin="1"/>
    <cellStyle name="Linked Cell" xfId="45" xr:uid="{00000000-0005-0000-0000-00002C000000}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" xfId="50" xr:uid="{00000000-0005-0000-0000-000031000000}"/>
    <cellStyle name="Normalny" xfId="0" builtinId="0"/>
    <cellStyle name="Normalny 2" xfId="51" xr:uid="{00000000-0005-0000-0000-000033000000}"/>
    <cellStyle name="Normalny_zal. 15-2" xfId="52" xr:uid="{00000000-0005-0000-0000-000034000000}"/>
    <cellStyle name="Note" xfId="53" xr:uid="{00000000-0005-0000-0000-000035000000}"/>
    <cellStyle name="Obliczenia" xfId="54" builtinId="22" customBuiltin="1"/>
    <cellStyle name="Output" xfId="55" xr:uid="{00000000-0005-0000-0000-000037000000}"/>
    <cellStyle name="Procentowy 2" xfId="56" xr:uid="{00000000-0005-0000-0000-000038000000}"/>
    <cellStyle name="Suma" xfId="57" builtinId="25" customBuiltin="1"/>
    <cellStyle name="Tekst objaśnienia" xfId="58" builtinId="53" customBuiltin="1"/>
    <cellStyle name="Tekst ostrzeżenia" xfId="59" builtinId="11" customBuiltin="1"/>
    <cellStyle name="Title" xfId="60" xr:uid="{00000000-0005-0000-0000-00003C000000}"/>
    <cellStyle name="Total" xfId="61" xr:uid="{00000000-0005-0000-0000-00003D000000}"/>
    <cellStyle name="Tytuł" xfId="62" builtinId="15" customBuiltin="1"/>
    <cellStyle name="Uwaga" xfId="63" builtinId="10" customBuiltin="1"/>
    <cellStyle name="Warning Text" xfId="64" xr:uid="{00000000-0005-0000-0000-00004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8"/>
  <sheetViews>
    <sheetView showGridLines="0" tabSelected="1" zoomScale="60" zoomScaleNormal="60" zoomScaleSheetLayoutView="68" workbookViewId="0">
      <selection sqref="A1:K1"/>
    </sheetView>
  </sheetViews>
  <sheetFormatPr defaultColWidth="9.140625" defaultRowHeight="15.75"/>
  <cols>
    <col min="1" max="1" width="14.7109375" style="4" customWidth="1"/>
    <col min="2" max="2" width="74.7109375" style="3" customWidth="1"/>
    <col min="3" max="3" width="28.28515625" style="13" customWidth="1"/>
    <col min="4" max="4" width="22.28515625" style="13" customWidth="1"/>
    <col min="5" max="5" width="30.140625" style="13" customWidth="1"/>
    <col min="6" max="6" width="29" style="8" customWidth="1"/>
    <col min="7" max="7" width="21.5703125" style="8" customWidth="1"/>
    <col min="8" max="8" width="29.42578125" style="8" customWidth="1"/>
    <col min="9" max="9" width="29.85546875" style="33" customWidth="1"/>
    <col min="10" max="10" width="21.5703125" style="8" bestFit="1" customWidth="1"/>
    <col min="11" max="11" width="29.7109375" style="8" customWidth="1"/>
    <col min="12" max="12" width="23" style="6" customWidth="1"/>
    <col min="13" max="14" width="9.140625" style="6"/>
    <col min="15" max="15" width="15.42578125" style="6" bestFit="1" customWidth="1"/>
    <col min="16" max="16" width="10.140625" style="6" customWidth="1"/>
    <col min="17" max="16384" width="9.140625" style="6"/>
  </cols>
  <sheetData>
    <row r="1" spans="1:18" s="5" customFormat="1" ht="33.75" customHeight="1">
      <c r="A1" s="94" t="s">
        <v>73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8" s="5" customFormat="1" ht="28.5" customHeight="1">
      <c r="A2" s="94" t="s">
        <v>56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8" s="5" customFormat="1" ht="13.1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8" s="5" customFormat="1" ht="16.5">
      <c r="A4" s="15"/>
      <c r="B4" s="16"/>
      <c r="C4" s="17"/>
      <c r="D4" s="17"/>
      <c r="E4" s="18"/>
      <c r="F4" s="19"/>
      <c r="G4" s="19"/>
      <c r="H4" s="19"/>
      <c r="I4" s="32"/>
      <c r="J4" s="19"/>
      <c r="K4" s="20" t="s">
        <v>5</v>
      </c>
    </row>
    <row r="5" spans="1:18" s="7" customFormat="1" ht="42.75" customHeight="1">
      <c r="A5" s="87" t="s">
        <v>6</v>
      </c>
      <c r="B5" s="87" t="s">
        <v>0</v>
      </c>
      <c r="C5" s="87" t="s">
        <v>74</v>
      </c>
      <c r="D5" s="87"/>
      <c r="E5" s="87"/>
      <c r="F5" s="87" t="s">
        <v>75</v>
      </c>
      <c r="G5" s="87"/>
      <c r="H5" s="87"/>
      <c r="I5" s="87" t="s">
        <v>76</v>
      </c>
      <c r="J5" s="87"/>
      <c r="K5" s="87"/>
      <c r="L5" s="9"/>
    </row>
    <row r="6" spans="1:18" s="7" customFormat="1" ht="18.95" customHeight="1">
      <c r="A6" s="87"/>
      <c r="B6" s="87"/>
      <c r="C6" s="87" t="s">
        <v>7</v>
      </c>
      <c r="D6" s="96" t="s">
        <v>4</v>
      </c>
      <c r="E6" s="96"/>
      <c r="F6" s="98" t="s">
        <v>50</v>
      </c>
      <c r="G6" s="95" t="s">
        <v>52</v>
      </c>
      <c r="H6" s="95"/>
      <c r="I6" s="97" t="s">
        <v>50</v>
      </c>
      <c r="J6" s="95" t="s">
        <v>52</v>
      </c>
      <c r="K6" s="95"/>
      <c r="L6" s="9"/>
      <c r="O6" s="6"/>
      <c r="P6" s="6"/>
    </row>
    <row r="7" spans="1:18" s="7" customFormat="1" ht="43.15" customHeight="1">
      <c r="A7" s="87"/>
      <c r="B7" s="87"/>
      <c r="C7" s="87"/>
      <c r="D7" s="45" t="s">
        <v>1</v>
      </c>
      <c r="E7" s="45" t="s">
        <v>2</v>
      </c>
      <c r="F7" s="98"/>
      <c r="G7" s="44" t="s">
        <v>1</v>
      </c>
      <c r="H7" s="44" t="s">
        <v>51</v>
      </c>
      <c r="I7" s="97"/>
      <c r="J7" s="44" t="s">
        <v>1</v>
      </c>
      <c r="K7" s="44" t="s">
        <v>53</v>
      </c>
      <c r="L7" s="9"/>
      <c r="O7" s="6"/>
      <c r="P7" s="6"/>
    </row>
    <row r="8" spans="1:18" s="7" customFormat="1" ht="43.15" customHeight="1">
      <c r="A8" s="41" t="s">
        <v>71</v>
      </c>
      <c r="B8" s="25" t="s">
        <v>55</v>
      </c>
      <c r="C8" s="30">
        <v>11120</v>
      </c>
      <c r="D8" s="23"/>
      <c r="E8" s="23">
        <v>2080</v>
      </c>
      <c r="F8" s="66">
        <v>7316</v>
      </c>
      <c r="G8" s="66"/>
      <c r="H8" s="66">
        <v>7246</v>
      </c>
      <c r="I8" s="66"/>
      <c r="J8" s="66"/>
      <c r="K8" s="66"/>
      <c r="L8" s="9"/>
      <c r="M8" s="6"/>
      <c r="N8" s="6"/>
      <c r="O8" s="6"/>
      <c r="P8" s="6"/>
      <c r="Q8" s="6"/>
      <c r="R8" s="6"/>
    </row>
    <row r="9" spans="1:18" s="7" customFormat="1" ht="21" customHeight="1">
      <c r="A9" s="43" t="s">
        <v>3</v>
      </c>
      <c r="B9" s="43"/>
      <c r="C9" s="26">
        <f t="shared" ref="C9:I9" si="0">SUM(C8)</f>
        <v>11120</v>
      </c>
      <c r="D9" s="26">
        <f t="shared" si="0"/>
        <v>0</v>
      </c>
      <c r="E9" s="26">
        <f t="shared" si="0"/>
        <v>2080</v>
      </c>
      <c r="F9" s="67">
        <f t="shared" si="0"/>
        <v>7316</v>
      </c>
      <c r="G9" s="67">
        <f>SUM(G8)</f>
        <v>0</v>
      </c>
      <c r="H9" s="67">
        <f t="shared" si="0"/>
        <v>7246</v>
      </c>
      <c r="I9" s="67">
        <f t="shared" si="0"/>
        <v>0</v>
      </c>
      <c r="J9" s="67">
        <v>0</v>
      </c>
      <c r="K9" s="67">
        <v>0</v>
      </c>
      <c r="L9" s="9"/>
      <c r="M9" s="6"/>
      <c r="N9" s="6"/>
      <c r="O9" s="6"/>
      <c r="P9" s="6"/>
      <c r="Q9" s="6"/>
      <c r="R9" s="6"/>
    </row>
    <row r="10" spans="1:18" s="7" customFormat="1" ht="37.5">
      <c r="A10" s="42" t="s">
        <v>59</v>
      </c>
      <c r="B10" s="14" t="s">
        <v>55</v>
      </c>
      <c r="C10" s="31">
        <v>402</v>
      </c>
      <c r="D10" s="21"/>
      <c r="E10" s="21">
        <v>75</v>
      </c>
      <c r="F10" s="66">
        <v>1240536</v>
      </c>
      <c r="G10" s="66"/>
      <c r="H10" s="66">
        <v>231684</v>
      </c>
      <c r="I10" s="66">
        <v>1210195.69</v>
      </c>
      <c r="J10" s="66"/>
      <c r="K10" s="66">
        <v>225728.16999999998</v>
      </c>
      <c r="M10" s="6"/>
      <c r="N10" s="6"/>
      <c r="O10" s="6"/>
      <c r="P10" s="6"/>
      <c r="Q10" s="6"/>
      <c r="R10" s="6"/>
    </row>
    <row r="11" spans="1:18" s="7" customFormat="1" ht="19.5">
      <c r="A11" s="11" t="s">
        <v>3</v>
      </c>
      <c r="B11" s="11"/>
      <c r="C11" s="29">
        <f t="shared" ref="C11:I11" si="1">SUM(C10:C10)</f>
        <v>402</v>
      </c>
      <c r="D11" s="29">
        <f t="shared" si="1"/>
        <v>0</v>
      </c>
      <c r="E11" s="29">
        <f t="shared" si="1"/>
        <v>75</v>
      </c>
      <c r="F11" s="67">
        <f t="shared" si="1"/>
        <v>1240536</v>
      </c>
      <c r="G11" s="67">
        <f>SUM(G10:G10)</f>
        <v>0</v>
      </c>
      <c r="H11" s="67">
        <f t="shared" si="1"/>
        <v>231684</v>
      </c>
      <c r="I11" s="67">
        <f t="shared" si="1"/>
        <v>1210195.69</v>
      </c>
      <c r="J11" s="67">
        <v>0</v>
      </c>
      <c r="K11" s="67">
        <v>225728.16999999998</v>
      </c>
      <c r="M11" s="6"/>
      <c r="N11" s="6"/>
      <c r="O11" s="6"/>
      <c r="P11" s="6"/>
      <c r="Q11" s="6"/>
      <c r="R11" s="6"/>
    </row>
    <row r="12" spans="1:18" s="5" customFormat="1" ht="37.5">
      <c r="A12" s="42" t="s">
        <v>60</v>
      </c>
      <c r="B12" s="14" t="s">
        <v>55</v>
      </c>
      <c r="C12" s="31">
        <v>402</v>
      </c>
      <c r="D12" s="21"/>
      <c r="E12" s="21">
        <v>75</v>
      </c>
      <c r="F12" s="66">
        <v>1041108</v>
      </c>
      <c r="G12" s="66"/>
      <c r="H12" s="66">
        <v>194487</v>
      </c>
      <c r="I12" s="66">
        <v>1027268.64</v>
      </c>
      <c r="J12" s="66"/>
      <c r="K12" s="66">
        <v>191608.38999999998</v>
      </c>
      <c r="M12" s="6"/>
      <c r="N12" s="6"/>
      <c r="O12" s="6"/>
      <c r="P12" s="6"/>
      <c r="Q12" s="6"/>
      <c r="R12" s="6"/>
    </row>
    <row r="13" spans="1:18" s="5" customFormat="1" ht="19.5">
      <c r="A13" s="11" t="s">
        <v>3</v>
      </c>
      <c r="B13" s="11"/>
      <c r="C13" s="22">
        <f>SUM(C12:C12)</f>
        <v>402</v>
      </c>
      <c r="D13" s="22">
        <f>SUM(D12:D12)</f>
        <v>0</v>
      </c>
      <c r="E13" s="22">
        <f>SUM(E12:E12)</f>
        <v>75</v>
      </c>
      <c r="F13" s="67">
        <f>SUM(F12:F12)</f>
        <v>1041108</v>
      </c>
      <c r="G13" s="67">
        <f>SUM(G12)</f>
        <v>0</v>
      </c>
      <c r="H13" s="67">
        <f>SUM(H12)</f>
        <v>194487</v>
      </c>
      <c r="I13" s="67">
        <f>SUM(I12:I12)</f>
        <v>1027268.64</v>
      </c>
      <c r="J13" s="67">
        <v>0</v>
      </c>
      <c r="K13" s="67">
        <v>191608.38999999998</v>
      </c>
      <c r="M13" s="6"/>
      <c r="N13" s="6"/>
      <c r="O13" s="6"/>
      <c r="P13" s="6"/>
      <c r="Q13" s="6"/>
      <c r="R13" s="6"/>
    </row>
    <row r="14" spans="1:18" s="5" customFormat="1" ht="37.5">
      <c r="A14" s="82" t="s">
        <v>61</v>
      </c>
      <c r="B14" s="14" t="s">
        <v>54</v>
      </c>
      <c r="C14" s="31">
        <v>125</v>
      </c>
      <c r="D14" s="21"/>
      <c r="E14" s="21">
        <v>22</v>
      </c>
      <c r="F14" s="66">
        <v>331300</v>
      </c>
      <c r="G14" s="66"/>
      <c r="H14" s="66">
        <v>62000</v>
      </c>
      <c r="I14" s="66">
        <v>329949.99</v>
      </c>
      <c r="J14" s="66"/>
      <c r="K14" s="66">
        <v>59923.600000000006</v>
      </c>
      <c r="M14" s="6"/>
      <c r="N14" s="6"/>
      <c r="O14" s="6"/>
      <c r="P14" s="6"/>
      <c r="Q14" s="6"/>
      <c r="R14" s="6"/>
    </row>
    <row r="15" spans="1:18" s="5" customFormat="1" ht="37.5">
      <c r="A15" s="84"/>
      <c r="B15" s="14" t="s">
        <v>55</v>
      </c>
      <c r="C15" s="31">
        <v>521</v>
      </c>
      <c r="D15" s="21"/>
      <c r="E15" s="21">
        <v>99</v>
      </c>
      <c r="F15" s="66">
        <v>2124604</v>
      </c>
      <c r="G15" s="66"/>
      <c r="H15" s="66">
        <v>397853</v>
      </c>
      <c r="I15" s="66">
        <v>2082475.8499999999</v>
      </c>
      <c r="J15" s="66"/>
      <c r="K15" s="66">
        <v>388425.99</v>
      </c>
      <c r="M15" s="6"/>
      <c r="N15" s="6"/>
      <c r="O15" s="6"/>
      <c r="P15" s="6"/>
      <c r="Q15" s="6"/>
      <c r="R15" s="6"/>
    </row>
    <row r="16" spans="1:18" s="2" customFormat="1" ht="19.5">
      <c r="A16" s="11" t="s">
        <v>3</v>
      </c>
      <c r="B16" s="11"/>
      <c r="C16" s="22">
        <f t="shared" ref="C16:I16" si="2">SUM(C14:C15)</f>
        <v>646</v>
      </c>
      <c r="D16" s="22">
        <f t="shared" si="2"/>
        <v>0</v>
      </c>
      <c r="E16" s="22">
        <f t="shared" si="2"/>
        <v>121</v>
      </c>
      <c r="F16" s="67">
        <f t="shared" si="2"/>
        <v>2455904</v>
      </c>
      <c r="G16" s="67">
        <f t="shared" si="2"/>
        <v>0</v>
      </c>
      <c r="H16" s="67">
        <f t="shared" si="2"/>
        <v>459853</v>
      </c>
      <c r="I16" s="67">
        <f t="shared" si="2"/>
        <v>2412425.84</v>
      </c>
      <c r="J16" s="67">
        <v>0</v>
      </c>
      <c r="K16" s="67">
        <v>448349.58999999997</v>
      </c>
      <c r="M16" s="6"/>
      <c r="N16" s="6"/>
      <c r="O16" s="6"/>
      <c r="P16" s="6"/>
      <c r="Q16" s="6"/>
      <c r="R16" s="6"/>
    </row>
    <row r="17" spans="1:18" s="5" customFormat="1" ht="37.5">
      <c r="A17" s="42" t="s">
        <v>62</v>
      </c>
      <c r="B17" s="14" t="s">
        <v>55</v>
      </c>
      <c r="C17" s="31">
        <v>402</v>
      </c>
      <c r="D17" s="21"/>
      <c r="E17" s="21">
        <v>75</v>
      </c>
      <c r="F17" s="66">
        <v>2105937</v>
      </c>
      <c r="G17" s="66"/>
      <c r="H17" s="66">
        <v>393100</v>
      </c>
      <c r="I17" s="66">
        <v>2070955.35</v>
      </c>
      <c r="J17" s="66"/>
      <c r="K17" s="66">
        <v>386278.01</v>
      </c>
      <c r="M17" s="6"/>
      <c r="N17" s="6"/>
      <c r="O17" s="6"/>
      <c r="P17" s="6"/>
      <c r="Q17" s="6"/>
      <c r="R17" s="6"/>
    </row>
    <row r="18" spans="1:18" s="5" customFormat="1" ht="19.5">
      <c r="A18" s="11" t="s">
        <v>3</v>
      </c>
      <c r="B18" s="11"/>
      <c r="C18" s="22">
        <f t="shared" ref="C18:I18" si="3">SUM(C17:C17)</f>
        <v>402</v>
      </c>
      <c r="D18" s="22">
        <f t="shared" si="3"/>
        <v>0</v>
      </c>
      <c r="E18" s="22">
        <f t="shared" si="3"/>
        <v>75</v>
      </c>
      <c r="F18" s="67">
        <f t="shared" si="3"/>
        <v>2105937</v>
      </c>
      <c r="G18" s="67">
        <f t="shared" si="3"/>
        <v>0</v>
      </c>
      <c r="H18" s="67">
        <f t="shared" si="3"/>
        <v>393100</v>
      </c>
      <c r="I18" s="67">
        <f t="shared" si="3"/>
        <v>2070955.35</v>
      </c>
      <c r="J18" s="67">
        <v>0</v>
      </c>
      <c r="K18" s="67">
        <v>386278.01</v>
      </c>
      <c r="M18" s="6"/>
      <c r="N18" s="6"/>
      <c r="O18" s="6"/>
      <c r="P18" s="6"/>
      <c r="Q18" s="6"/>
      <c r="R18" s="6"/>
    </row>
    <row r="19" spans="1:18" s="2" customFormat="1" ht="37.5">
      <c r="A19" s="42" t="s">
        <v>63</v>
      </c>
      <c r="B19" s="14" t="s">
        <v>55</v>
      </c>
      <c r="C19" s="31">
        <v>402</v>
      </c>
      <c r="D19" s="21"/>
      <c r="E19" s="21">
        <v>75</v>
      </c>
      <c r="F19" s="66">
        <v>7490437</v>
      </c>
      <c r="G19" s="66"/>
      <c r="H19" s="66">
        <v>1397425</v>
      </c>
      <c r="I19" s="66">
        <v>6260844.9299999997</v>
      </c>
      <c r="J19" s="66"/>
      <c r="K19" s="66">
        <v>1167781.01</v>
      </c>
      <c r="M19" s="6"/>
      <c r="N19" s="6"/>
      <c r="O19" s="6"/>
      <c r="P19" s="6"/>
      <c r="Q19" s="6"/>
      <c r="R19" s="6"/>
    </row>
    <row r="20" spans="1:18" s="2" customFormat="1" ht="19.5">
      <c r="A20" s="11" t="s">
        <v>3</v>
      </c>
      <c r="B20" s="11"/>
      <c r="C20" s="22">
        <f t="shared" ref="C20:I20" si="4">SUM(C19:C19)</f>
        <v>402</v>
      </c>
      <c r="D20" s="22">
        <f t="shared" si="4"/>
        <v>0</v>
      </c>
      <c r="E20" s="22">
        <f t="shared" si="4"/>
        <v>75</v>
      </c>
      <c r="F20" s="67">
        <f t="shared" si="4"/>
        <v>7490437</v>
      </c>
      <c r="G20" s="67">
        <f t="shared" si="4"/>
        <v>0</v>
      </c>
      <c r="H20" s="67">
        <f t="shared" si="4"/>
        <v>1397425</v>
      </c>
      <c r="I20" s="67">
        <f t="shared" si="4"/>
        <v>6260844.9299999997</v>
      </c>
      <c r="J20" s="67">
        <v>0</v>
      </c>
      <c r="K20" s="67">
        <v>1167781.01</v>
      </c>
      <c r="M20" s="6"/>
      <c r="N20" s="6"/>
      <c r="O20" s="6"/>
      <c r="P20" s="6"/>
      <c r="Q20" s="6"/>
      <c r="R20" s="6"/>
    </row>
    <row r="21" spans="1:18" s="2" customFormat="1" ht="37.5">
      <c r="A21" s="42" t="s">
        <v>64</v>
      </c>
      <c r="B21" s="14" t="s">
        <v>55</v>
      </c>
      <c r="C21" s="31">
        <v>406</v>
      </c>
      <c r="D21" s="21"/>
      <c r="E21" s="21">
        <v>77</v>
      </c>
      <c r="F21" s="66">
        <v>2252877</v>
      </c>
      <c r="G21" s="66"/>
      <c r="H21" s="66">
        <v>420353</v>
      </c>
      <c r="I21" s="66">
        <v>1955821.23</v>
      </c>
      <c r="J21" s="66"/>
      <c r="K21" s="66">
        <v>364781.01</v>
      </c>
      <c r="M21" s="6"/>
      <c r="N21" s="6"/>
      <c r="O21" s="6"/>
      <c r="P21" s="6"/>
      <c r="Q21" s="6"/>
      <c r="R21" s="6"/>
    </row>
    <row r="22" spans="1:18" s="2" customFormat="1" ht="19.5">
      <c r="A22" s="11" t="s">
        <v>3</v>
      </c>
      <c r="B22" s="11"/>
      <c r="C22" s="22">
        <f t="shared" ref="C22:I22" si="5">SUM(C21:C21)</f>
        <v>406</v>
      </c>
      <c r="D22" s="22">
        <f t="shared" si="5"/>
        <v>0</v>
      </c>
      <c r="E22" s="22">
        <f t="shared" si="5"/>
        <v>77</v>
      </c>
      <c r="F22" s="67">
        <f t="shared" si="5"/>
        <v>2252877</v>
      </c>
      <c r="G22" s="67">
        <f t="shared" si="5"/>
        <v>0</v>
      </c>
      <c r="H22" s="67">
        <f t="shared" si="5"/>
        <v>420353</v>
      </c>
      <c r="I22" s="67">
        <f t="shared" si="5"/>
        <v>1955821.23</v>
      </c>
      <c r="J22" s="67">
        <v>0</v>
      </c>
      <c r="K22" s="67">
        <v>364781.01</v>
      </c>
      <c r="M22" s="6"/>
      <c r="N22" s="6"/>
      <c r="O22" s="6"/>
      <c r="P22" s="6"/>
      <c r="Q22" s="6"/>
      <c r="R22" s="6"/>
    </row>
    <row r="23" spans="1:18" s="5" customFormat="1" ht="37.5">
      <c r="A23" s="37" t="s">
        <v>57</v>
      </c>
      <c r="B23" s="14" t="s">
        <v>55</v>
      </c>
      <c r="C23" s="31">
        <v>402</v>
      </c>
      <c r="D23" s="21"/>
      <c r="E23" s="21">
        <v>75</v>
      </c>
      <c r="F23" s="66">
        <v>1828133</v>
      </c>
      <c r="G23" s="66"/>
      <c r="H23" s="66">
        <v>341284</v>
      </c>
      <c r="I23" s="66">
        <v>1664587.1</v>
      </c>
      <c r="J23" s="66"/>
      <c r="K23" s="66">
        <v>310481.78000000003</v>
      </c>
      <c r="M23" s="6"/>
      <c r="N23" s="6"/>
      <c r="O23" s="6"/>
      <c r="P23" s="6"/>
      <c r="Q23" s="6"/>
      <c r="R23" s="6"/>
    </row>
    <row r="24" spans="1:18" s="5" customFormat="1" ht="19.5">
      <c r="A24" s="11" t="s">
        <v>3</v>
      </c>
      <c r="B24" s="11"/>
      <c r="C24" s="22">
        <f t="shared" ref="C24:I24" si="6">SUM(C23:C23)</f>
        <v>402</v>
      </c>
      <c r="D24" s="22">
        <f t="shared" si="6"/>
        <v>0</v>
      </c>
      <c r="E24" s="22">
        <f t="shared" si="6"/>
        <v>75</v>
      </c>
      <c r="F24" s="67">
        <f t="shared" si="6"/>
        <v>1828133</v>
      </c>
      <c r="G24" s="67">
        <f>SUM(G23:G23)</f>
        <v>0</v>
      </c>
      <c r="H24" s="67">
        <f t="shared" ref="H24" si="7">SUM(H23:H23)</f>
        <v>341284</v>
      </c>
      <c r="I24" s="67">
        <f t="shared" si="6"/>
        <v>1664587.1</v>
      </c>
      <c r="J24" s="67">
        <v>0</v>
      </c>
      <c r="K24" s="67">
        <v>310481.78000000003</v>
      </c>
      <c r="M24" s="6"/>
      <c r="N24" s="6"/>
      <c r="O24" s="6"/>
      <c r="P24" s="6"/>
      <c r="Q24" s="6"/>
      <c r="R24" s="6"/>
    </row>
    <row r="25" spans="1:18" s="5" customFormat="1" ht="37.5">
      <c r="A25" s="92" t="s">
        <v>65</v>
      </c>
      <c r="B25" s="14" t="s">
        <v>54</v>
      </c>
      <c r="C25" s="31"/>
      <c r="D25" s="21"/>
      <c r="E25" s="21"/>
      <c r="F25" s="66">
        <v>33500</v>
      </c>
      <c r="G25" s="66"/>
      <c r="H25" s="66">
        <v>6200</v>
      </c>
      <c r="I25" s="66">
        <v>31403.97</v>
      </c>
      <c r="J25" s="66"/>
      <c r="K25" s="66">
        <v>6021.93</v>
      </c>
      <c r="M25" s="6"/>
      <c r="N25" s="6"/>
      <c r="O25" s="6"/>
      <c r="P25" s="6"/>
      <c r="Q25" s="6"/>
      <c r="R25" s="6"/>
    </row>
    <row r="26" spans="1:18" s="5" customFormat="1" ht="37.5">
      <c r="A26" s="93"/>
      <c r="B26" s="14" t="s">
        <v>55</v>
      </c>
      <c r="C26" s="31">
        <v>402</v>
      </c>
      <c r="D26" s="21"/>
      <c r="E26" s="21">
        <v>75</v>
      </c>
      <c r="F26" s="66">
        <v>1945692</v>
      </c>
      <c r="G26" s="66"/>
      <c r="H26" s="66">
        <v>363211</v>
      </c>
      <c r="I26" s="66">
        <v>1903007.7599999998</v>
      </c>
      <c r="J26" s="66"/>
      <c r="K26" s="66">
        <v>354952.23</v>
      </c>
      <c r="M26" s="6"/>
      <c r="N26" s="6"/>
      <c r="O26" s="6"/>
      <c r="P26" s="6"/>
      <c r="Q26" s="6"/>
      <c r="R26" s="6"/>
    </row>
    <row r="27" spans="1:18" s="5" customFormat="1" ht="19.5">
      <c r="A27" s="11" t="s">
        <v>3</v>
      </c>
      <c r="B27" s="11"/>
      <c r="C27" s="22">
        <f>SUM(C25:C26)</f>
        <v>402</v>
      </c>
      <c r="D27" s="22">
        <f t="shared" ref="D27:K27" si="8">SUM(D25:D26)</f>
        <v>0</v>
      </c>
      <c r="E27" s="22">
        <f t="shared" si="8"/>
        <v>75</v>
      </c>
      <c r="F27" s="67">
        <f t="shared" si="8"/>
        <v>1979192</v>
      </c>
      <c r="G27" s="67">
        <f t="shared" si="8"/>
        <v>0</v>
      </c>
      <c r="H27" s="67">
        <f t="shared" si="8"/>
        <v>369411</v>
      </c>
      <c r="I27" s="67">
        <f t="shared" si="8"/>
        <v>1934411.7299999997</v>
      </c>
      <c r="J27" s="67">
        <f t="shared" si="8"/>
        <v>0</v>
      </c>
      <c r="K27" s="67">
        <f t="shared" si="8"/>
        <v>360974.16</v>
      </c>
      <c r="M27" s="6"/>
      <c r="N27" s="6"/>
      <c r="O27" s="6"/>
      <c r="P27" s="6"/>
      <c r="Q27" s="6"/>
      <c r="R27" s="6"/>
    </row>
    <row r="28" spans="1:18" s="5" customFormat="1" ht="37.5">
      <c r="A28" s="42" t="s">
        <v>66</v>
      </c>
      <c r="B28" s="14" t="s">
        <v>55</v>
      </c>
      <c r="C28" s="56">
        <v>402</v>
      </c>
      <c r="D28" s="57"/>
      <c r="E28" s="57">
        <v>75</v>
      </c>
      <c r="F28" s="66">
        <v>1037143</v>
      </c>
      <c r="G28" s="66"/>
      <c r="H28" s="66">
        <v>193748</v>
      </c>
      <c r="I28" s="66">
        <v>1024686.33</v>
      </c>
      <c r="J28" s="66"/>
      <c r="K28" s="66">
        <v>191126.71999999997</v>
      </c>
      <c r="M28" s="6"/>
      <c r="N28" s="6"/>
      <c r="O28" s="6"/>
      <c r="P28" s="6"/>
      <c r="Q28" s="6"/>
      <c r="R28" s="6"/>
    </row>
    <row r="29" spans="1:18" s="5" customFormat="1" ht="19.5">
      <c r="A29" s="11" t="s">
        <v>3</v>
      </c>
      <c r="B29" s="11"/>
      <c r="C29" s="58">
        <f t="shared" ref="C29:K29" si="9">SUM(C28:C28)</f>
        <v>402</v>
      </c>
      <c r="D29" s="58">
        <f t="shared" si="9"/>
        <v>0</v>
      </c>
      <c r="E29" s="58">
        <f t="shared" si="9"/>
        <v>75</v>
      </c>
      <c r="F29" s="67">
        <f t="shared" si="9"/>
        <v>1037143</v>
      </c>
      <c r="G29" s="67">
        <f t="shared" si="9"/>
        <v>0</v>
      </c>
      <c r="H29" s="67">
        <f t="shared" si="9"/>
        <v>193748</v>
      </c>
      <c r="I29" s="67">
        <f t="shared" si="9"/>
        <v>1024686.33</v>
      </c>
      <c r="J29" s="67">
        <f t="shared" si="9"/>
        <v>0</v>
      </c>
      <c r="K29" s="67">
        <f t="shared" si="9"/>
        <v>191126.71999999997</v>
      </c>
      <c r="M29" s="6"/>
      <c r="N29" s="6"/>
      <c r="O29" s="6"/>
      <c r="P29" s="6"/>
      <c r="Q29" s="6"/>
      <c r="R29" s="6"/>
    </row>
    <row r="30" spans="1:18" s="5" customFormat="1" ht="37.5">
      <c r="A30" s="46" t="s">
        <v>67</v>
      </c>
      <c r="B30" s="14" t="s">
        <v>55</v>
      </c>
      <c r="C30" s="56">
        <v>402</v>
      </c>
      <c r="D30" s="57"/>
      <c r="E30" s="57">
        <v>75</v>
      </c>
      <c r="F30" s="66">
        <v>1239081</v>
      </c>
      <c r="G30" s="66"/>
      <c r="H30" s="66">
        <v>231413</v>
      </c>
      <c r="I30" s="66">
        <v>1185133.3299999998</v>
      </c>
      <c r="J30" s="66"/>
      <c r="K30" s="66">
        <v>221053.47999999998</v>
      </c>
      <c r="M30" s="6"/>
      <c r="N30" s="6"/>
      <c r="O30" s="6"/>
      <c r="P30" s="6"/>
      <c r="Q30" s="6"/>
      <c r="R30" s="6"/>
    </row>
    <row r="31" spans="1:18" s="5" customFormat="1" ht="19.5">
      <c r="A31" s="11" t="s">
        <v>3</v>
      </c>
      <c r="B31" s="11"/>
      <c r="C31" s="58">
        <f>SUM(C30)</f>
        <v>402</v>
      </c>
      <c r="D31" s="58">
        <f t="shared" ref="D31:K31" si="10">SUM(D30)</f>
        <v>0</v>
      </c>
      <c r="E31" s="58">
        <f t="shared" si="10"/>
        <v>75</v>
      </c>
      <c r="F31" s="67">
        <f t="shared" si="10"/>
        <v>1239081</v>
      </c>
      <c r="G31" s="67">
        <f t="shared" si="10"/>
        <v>0</v>
      </c>
      <c r="H31" s="67">
        <f t="shared" si="10"/>
        <v>231413</v>
      </c>
      <c r="I31" s="67">
        <f t="shared" si="10"/>
        <v>1185133.3299999998</v>
      </c>
      <c r="J31" s="67">
        <f t="shared" si="10"/>
        <v>0</v>
      </c>
      <c r="K31" s="67">
        <f t="shared" si="10"/>
        <v>221053.47999999998</v>
      </c>
      <c r="M31" s="6"/>
      <c r="N31" s="6"/>
      <c r="O31" s="6"/>
      <c r="P31" s="6"/>
      <c r="Q31" s="6"/>
      <c r="R31" s="6"/>
    </row>
    <row r="32" spans="1:18" s="2" customFormat="1" ht="37.5">
      <c r="A32" s="42" t="s">
        <v>68</v>
      </c>
      <c r="B32" s="14" t="s">
        <v>55</v>
      </c>
      <c r="C32" s="56">
        <v>402</v>
      </c>
      <c r="D32" s="57"/>
      <c r="E32" s="57">
        <v>75</v>
      </c>
      <c r="F32" s="66">
        <v>1267587</v>
      </c>
      <c r="G32" s="66"/>
      <c r="H32" s="66">
        <v>236732</v>
      </c>
      <c r="I32" s="66">
        <v>1253018.93</v>
      </c>
      <c r="J32" s="66"/>
      <c r="K32" s="66">
        <v>233715.58</v>
      </c>
      <c r="M32" s="6"/>
      <c r="N32" s="6"/>
      <c r="O32" s="6"/>
      <c r="P32" s="6"/>
      <c r="Q32" s="6"/>
      <c r="R32" s="6"/>
    </row>
    <row r="33" spans="1:18" s="5" customFormat="1" ht="19.5">
      <c r="A33" s="11" t="s">
        <v>3</v>
      </c>
      <c r="B33" s="11"/>
      <c r="C33" s="58">
        <f t="shared" ref="C33:I33" si="11">SUM(C32:C32)</f>
        <v>402</v>
      </c>
      <c r="D33" s="58">
        <f t="shared" si="11"/>
        <v>0</v>
      </c>
      <c r="E33" s="58">
        <f t="shared" si="11"/>
        <v>75</v>
      </c>
      <c r="F33" s="67">
        <f t="shared" si="11"/>
        <v>1267587</v>
      </c>
      <c r="G33" s="67">
        <f t="shared" ref="G33:H33" si="12">SUM(G32:G32)</f>
        <v>0</v>
      </c>
      <c r="H33" s="67">
        <f t="shared" si="12"/>
        <v>236732</v>
      </c>
      <c r="I33" s="67">
        <f t="shared" si="11"/>
        <v>1253018.93</v>
      </c>
      <c r="J33" s="67">
        <f t="shared" ref="J33:K33" si="13">SUM(J32:J32)</f>
        <v>0</v>
      </c>
      <c r="K33" s="67">
        <f t="shared" si="13"/>
        <v>233715.58</v>
      </c>
      <c r="M33" s="6"/>
      <c r="N33" s="6"/>
      <c r="O33" s="6"/>
      <c r="P33" s="6"/>
      <c r="Q33" s="6"/>
      <c r="R33" s="6"/>
    </row>
    <row r="34" spans="1:18" s="5" customFormat="1" ht="37.5">
      <c r="A34" s="79">
        <v>16</v>
      </c>
      <c r="B34" s="14" t="s">
        <v>28</v>
      </c>
      <c r="C34" s="57">
        <v>2344</v>
      </c>
      <c r="D34" s="57"/>
      <c r="E34" s="57"/>
      <c r="F34" s="66">
        <v>3643193</v>
      </c>
      <c r="G34" s="66"/>
      <c r="H34" s="66"/>
      <c r="I34" s="66">
        <v>3292022</v>
      </c>
      <c r="J34" s="66"/>
      <c r="K34" s="66"/>
      <c r="M34" s="6"/>
      <c r="N34" s="6"/>
      <c r="O34" s="6"/>
      <c r="P34" s="6"/>
      <c r="Q34" s="6"/>
      <c r="R34" s="6"/>
    </row>
    <row r="35" spans="1:18" s="5" customFormat="1" ht="37.5">
      <c r="A35" s="80"/>
      <c r="B35" s="14" t="s">
        <v>55</v>
      </c>
      <c r="C35" s="57">
        <v>4514</v>
      </c>
      <c r="D35" s="57">
        <v>987</v>
      </c>
      <c r="E35" s="57">
        <v>1025</v>
      </c>
      <c r="F35" s="66">
        <v>18004242.090000004</v>
      </c>
      <c r="G35" s="66">
        <v>1207571.7200000002</v>
      </c>
      <c r="H35" s="66">
        <v>3581815.8600000003</v>
      </c>
      <c r="I35" s="66">
        <v>15484231.789999999</v>
      </c>
      <c r="J35" s="66">
        <v>1040113.9</v>
      </c>
      <c r="K35" s="66">
        <v>3086231.36</v>
      </c>
      <c r="M35" s="6"/>
      <c r="N35" s="6"/>
      <c r="O35" s="6"/>
      <c r="P35" s="6"/>
      <c r="Q35" s="6"/>
      <c r="R35" s="6"/>
    </row>
    <row r="36" spans="1:18" s="5" customFormat="1" ht="18.75">
      <c r="A36" s="80"/>
      <c r="B36" s="14" t="s">
        <v>72</v>
      </c>
      <c r="C36" s="59">
        <v>3136</v>
      </c>
      <c r="D36" s="59"/>
      <c r="E36" s="59">
        <v>664</v>
      </c>
      <c r="F36" s="66">
        <v>3136000</v>
      </c>
      <c r="G36" s="66"/>
      <c r="H36" s="66">
        <v>664000</v>
      </c>
      <c r="I36" s="66"/>
      <c r="J36" s="66"/>
      <c r="K36" s="66"/>
      <c r="M36" s="6"/>
      <c r="N36" s="6"/>
      <c r="O36" s="6"/>
      <c r="P36" s="6"/>
      <c r="Q36" s="6"/>
      <c r="R36" s="6"/>
    </row>
    <row r="37" spans="1:18" s="5" customFormat="1" ht="19.5">
      <c r="A37" s="11" t="s">
        <v>3</v>
      </c>
      <c r="B37" s="12"/>
      <c r="C37" s="55">
        <f>SUM(C34:C36)</f>
        <v>9994</v>
      </c>
      <c r="D37" s="55">
        <f t="shared" ref="D37:I37" si="14">SUM(D34:D36)</f>
        <v>987</v>
      </c>
      <c r="E37" s="55">
        <f t="shared" si="14"/>
        <v>1689</v>
      </c>
      <c r="F37" s="67">
        <f t="shared" si="14"/>
        <v>24783435.090000004</v>
      </c>
      <c r="G37" s="67">
        <f t="shared" ref="G37" si="15">SUM(G34:G36)</f>
        <v>1207571.7200000002</v>
      </c>
      <c r="H37" s="67">
        <f>SUM(H34:H36)</f>
        <v>4245815.8600000003</v>
      </c>
      <c r="I37" s="67">
        <f t="shared" si="14"/>
        <v>18776253.789999999</v>
      </c>
      <c r="J37" s="67">
        <f t="shared" ref="J37:K37" si="16">SUM(J34:J36)</f>
        <v>1040113.9</v>
      </c>
      <c r="K37" s="67">
        <f t="shared" si="16"/>
        <v>3086231.36</v>
      </c>
      <c r="M37" s="6"/>
      <c r="N37" s="6"/>
      <c r="O37" s="6"/>
      <c r="P37" s="6"/>
      <c r="Q37" s="6"/>
      <c r="R37" s="6"/>
    </row>
    <row r="38" spans="1:18" s="5" customFormat="1" ht="37.5">
      <c r="A38" s="38">
        <v>17</v>
      </c>
      <c r="B38" s="14" t="s">
        <v>55</v>
      </c>
      <c r="C38" s="59">
        <v>60033</v>
      </c>
      <c r="D38" s="59">
        <v>1942</v>
      </c>
      <c r="E38" s="59">
        <v>11094</v>
      </c>
      <c r="F38" s="66">
        <v>59750988</v>
      </c>
      <c r="G38" s="66">
        <v>1942000</v>
      </c>
      <c r="H38" s="66">
        <v>11082700</v>
      </c>
      <c r="I38" s="66">
        <v>43637025.569999993</v>
      </c>
      <c r="J38" s="66">
        <v>1495813.32</v>
      </c>
      <c r="K38" s="66">
        <v>8189300.6400000006</v>
      </c>
      <c r="M38" s="6"/>
      <c r="N38" s="6"/>
      <c r="O38" s="6"/>
      <c r="P38" s="6"/>
      <c r="Q38" s="6"/>
      <c r="R38" s="6"/>
    </row>
    <row r="39" spans="1:18" s="5" customFormat="1" ht="19.5">
      <c r="A39" s="11" t="s">
        <v>3</v>
      </c>
      <c r="B39" s="12"/>
      <c r="C39" s="55">
        <f t="shared" ref="C39:I39" si="17">SUM(C38:C38)</f>
        <v>60033</v>
      </c>
      <c r="D39" s="55">
        <f t="shared" si="17"/>
        <v>1942</v>
      </c>
      <c r="E39" s="55">
        <f t="shared" si="17"/>
        <v>11094</v>
      </c>
      <c r="F39" s="67">
        <f t="shared" si="17"/>
        <v>59750988</v>
      </c>
      <c r="G39" s="67">
        <f t="shared" ref="G39:H39" si="18">SUM(G38:G38)</f>
        <v>1942000</v>
      </c>
      <c r="H39" s="67">
        <f t="shared" si="18"/>
        <v>11082700</v>
      </c>
      <c r="I39" s="67">
        <f t="shared" si="17"/>
        <v>43637025.569999993</v>
      </c>
      <c r="J39" s="67">
        <f t="shared" ref="J39:K39" si="19">SUM(J38:J38)</f>
        <v>1495813.32</v>
      </c>
      <c r="K39" s="67">
        <f t="shared" si="19"/>
        <v>8189300.6400000006</v>
      </c>
      <c r="M39" s="6"/>
      <c r="N39" s="6"/>
      <c r="O39" s="6"/>
      <c r="P39" s="6"/>
      <c r="Q39" s="6"/>
      <c r="R39" s="6"/>
    </row>
    <row r="40" spans="1:18" s="5" customFormat="1" ht="37.5">
      <c r="A40" s="79">
        <v>18</v>
      </c>
      <c r="B40" s="14" t="s">
        <v>28</v>
      </c>
      <c r="C40" s="59"/>
      <c r="D40" s="59">
        <v>1290</v>
      </c>
      <c r="E40" s="59">
        <v>228</v>
      </c>
      <c r="F40" s="66"/>
      <c r="G40" s="66">
        <v>1290000</v>
      </c>
      <c r="H40" s="66">
        <v>228000</v>
      </c>
      <c r="I40" s="66"/>
      <c r="J40" s="66">
        <v>1188878.26</v>
      </c>
      <c r="K40" s="66">
        <v>209807.69999999998</v>
      </c>
      <c r="M40" s="6"/>
      <c r="N40" s="6"/>
      <c r="O40" s="6"/>
      <c r="P40" s="6"/>
      <c r="Q40" s="6"/>
      <c r="R40" s="6"/>
    </row>
    <row r="41" spans="1:18" s="2" customFormat="1" ht="37.5">
      <c r="A41" s="81"/>
      <c r="B41" s="69" t="s">
        <v>55</v>
      </c>
      <c r="C41" s="70">
        <v>836</v>
      </c>
      <c r="D41" s="70"/>
      <c r="E41" s="70">
        <v>156</v>
      </c>
      <c r="F41" s="71">
        <v>708199</v>
      </c>
      <c r="G41" s="71"/>
      <c r="H41" s="71">
        <v>132704</v>
      </c>
      <c r="I41" s="71">
        <v>625140.31000000006</v>
      </c>
      <c r="J41" s="71"/>
      <c r="K41" s="71">
        <v>116601.89</v>
      </c>
      <c r="M41" s="6"/>
      <c r="N41" s="6"/>
      <c r="O41" s="6"/>
      <c r="P41" s="6"/>
      <c r="Q41" s="6"/>
      <c r="R41" s="6"/>
    </row>
    <row r="42" spans="1:18" s="2" customFormat="1" ht="37.5">
      <c r="A42" s="74">
        <v>18</v>
      </c>
      <c r="B42" s="69" t="s">
        <v>54</v>
      </c>
      <c r="C42" s="70">
        <v>18206</v>
      </c>
      <c r="D42" s="70"/>
      <c r="E42" s="70">
        <v>3307</v>
      </c>
      <c r="F42" s="71">
        <v>29603710</v>
      </c>
      <c r="G42" s="71"/>
      <c r="H42" s="71">
        <v>5377189</v>
      </c>
      <c r="I42" s="71">
        <v>23950113.969999999</v>
      </c>
      <c r="J42" s="71"/>
      <c r="K42" s="71">
        <v>4349679.12</v>
      </c>
      <c r="M42" s="6"/>
      <c r="N42" s="6"/>
      <c r="O42" s="6"/>
      <c r="P42" s="6"/>
      <c r="Q42" s="6"/>
      <c r="R42" s="6"/>
    </row>
    <row r="43" spans="1:18" s="5" customFormat="1" ht="19.5">
      <c r="A43" s="11" t="s">
        <v>3</v>
      </c>
      <c r="B43" s="12"/>
      <c r="C43" s="60">
        <f t="shared" ref="C43:K43" si="20">C40+C41+C42</f>
        <v>19042</v>
      </c>
      <c r="D43" s="60">
        <f t="shared" si="20"/>
        <v>1290</v>
      </c>
      <c r="E43" s="60">
        <f t="shared" si="20"/>
        <v>3691</v>
      </c>
      <c r="F43" s="67">
        <f t="shared" si="20"/>
        <v>30311909</v>
      </c>
      <c r="G43" s="67">
        <f t="shared" si="20"/>
        <v>1290000</v>
      </c>
      <c r="H43" s="67">
        <f t="shared" si="20"/>
        <v>5737893</v>
      </c>
      <c r="I43" s="67">
        <f t="shared" si="20"/>
        <v>24575254.279999997</v>
      </c>
      <c r="J43" s="67">
        <f t="shared" si="20"/>
        <v>1188878.26</v>
      </c>
      <c r="K43" s="67">
        <f t="shared" si="20"/>
        <v>4676088.71</v>
      </c>
      <c r="M43" s="6"/>
      <c r="N43" s="6"/>
      <c r="O43" s="6"/>
      <c r="P43" s="6"/>
      <c r="Q43" s="6"/>
      <c r="R43" s="6"/>
    </row>
    <row r="44" spans="1:18" s="2" customFormat="1" ht="37.5">
      <c r="A44" s="79">
        <v>19</v>
      </c>
      <c r="B44" s="14" t="s">
        <v>28</v>
      </c>
      <c r="C44" s="59">
        <v>2631</v>
      </c>
      <c r="D44" s="59">
        <v>1827</v>
      </c>
      <c r="E44" s="59">
        <v>471</v>
      </c>
      <c r="F44" s="66">
        <v>4836968</v>
      </c>
      <c r="G44" s="66">
        <v>1835995</v>
      </c>
      <c r="H44" s="66">
        <v>3095813</v>
      </c>
      <c r="I44" s="66">
        <v>2867253.58</v>
      </c>
      <c r="J44" s="66">
        <v>1789679.49</v>
      </c>
      <c r="K44" s="66">
        <v>2835290.38</v>
      </c>
      <c r="M44" s="6"/>
      <c r="N44" s="6"/>
      <c r="O44" s="6"/>
      <c r="P44" s="6"/>
      <c r="Q44" s="6"/>
      <c r="R44" s="6"/>
    </row>
    <row r="45" spans="1:18" s="2" customFormat="1" ht="18.75">
      <c r="A45" s="80"/>
      <c r="B45" s="69" t="s">
        <v>27</v>
      </c>
      <c r="C45" s="70"/>
      <c r="D45" s="70">
        <v>1039</v>
      </c>
      <c r="E45" s="70">
        <v>190</v>
      </c>
      <c r="F45" s="71"/>
      <c r="G45" s="71">
        <v>1047158</v>
      </c>
      <c r="H45" s="71">
        <v>190133</v>
      </c>
      <c r="I45" s="71"/>
      <c r="J45" s="71">
        <v>1007753.0800000001</v>
      </c>
      <c r="K45" s="71">
        <v>182083.23</v>
      </c>
      <c r="M45" s="6"/>
      <c r="N45" s="6"/>
      <c r="O45" s="6"/>
      <c r="P45" s="6"/>
      <c r="Q45" s="6"/>
      <c r="R45" s="6"/>
    </row>
    <row r="46" spans="1:18" s="5" customFormat="1" ht="37.5">
      <c r="A46" s="80"/>
      <c r="B46" s="14" t="s">
        <v>55</v>
      </c>
      <c r="C46" s="59">
        <v>5789</v>
      </c>
      <c r="D46" s="59"/>
      <c r="E46" s="59">
        <v>1081</v>
      </c>
      <c r="F46" s="66">
        <v>16409058</v>
      </c>
      <c r="G46" s="66"/>
      <c r="H46" s="66">
        <v>3061872</v>
      </c>
      <c r="I46" s="66">
        <v>14771830.84</v>
      </c>
      <c r="J46" s="66"/>
      <c r="K46" s="66">
        <v>2755316.7399999998</v>
      </c>
      <c r="M46" s="6"/>
      <c r="N46" s="6"/>
      <c r="O46" s="6"/>
      <c r="P46" s="6"/>
      <c r="Q46" s="6"/>
      <c r="R46" s="6"/>
    </row>
    <row r="47" spans="1:18" s="5" customFormat="1" ht="37.5">
      <c r="A47" s="80"/>
      <c r="B47" s="14" t="s">
        <v>54</v>
      </c>
      <c r="C47" s="59"/>
      <c r="D47" s="59">
        <v>916</v>
      </c>
      <c r="E47" s="59">
        <v>166</v>
      </c>
      <c r="F47" s="66">
        <v>53322966</v>
      </c>
      <c r="G47" s="66">
        <v>925728</v>
      </c>
      <c r="H47" s="66">
        <v>9851141</v>
      </c>
      <c r="I47" s="66">
        <v>49987637.350000001</v>
      </c>
      <c r="J47" s="66">
        <v>891022.62000000011</v>
      </c>
      <c r="K47" s="66">
        <v>9239051.0500000007</v>
      </c>
      <c r="M47" s="6"/>
      <c r="N47" s="6"/>
      <c r="O47" s="6"/>
      <c r="P47" s="6"/>
      <c r="Q47" s="6"/>
      <c r="R47" s="6"/>
    </row>
    <row r="48" spans="1:18" s="5" customFormat="1" ht="18.75">
      <c r="A48" s="80"/>
      <c r="B48" s="14" t="s">
        <v>25</v>
      </c>
      <c r="C48" s="59"/>
      <c r="D48" s="59">
        <v>144</v>
      </c>
      <c r="E48" s="59">
        <v>26</v>
      </c>
      <c r="F48" s="66"/>
      <c r="G48" s="66">
        <v>144000</v>
      </c>
      <c r="H48" s="66">
        <v>26000</v>
      </c>
      <c r="I48" s="66"/>
      <c r="J48" s="66">
        <v>140229.65</v>
      </c>
      <c r="K48" s="66">
        <v>24746.47</v>
      </c>
      <c r="M48" s="6"/>
      <c r="N48" s="6"/>
      <c r="O48" s="6"/>
      <c r="P48" s="6"/>
      <c r="Q48" s="6"/>
      <c r="R48" s="6"/>
    </row>
    <row r="49" spans="1:18" s="5" customFormat="1" ht="37.5" customHeight="1">
      <c r="A49" s="80"/>
      <c r="B49" s="14" t="s">
        <v>49</v>
      </c>
      <c r="C49" s="59"/>
      <c r="D49" s="59">
        <v>1138</v>
      </c>
      <c r="E49" s="59">
        <v>201</v>
      </c>
      <c r="F49" s="66"/>
      <c r="G49" s="66">
        <v>1138000</v>
      </c>
      <c r="H49" s="66">
        <v>201000</v>
      </c>
      <c r="I49" s="66"/>
      <c r="J49" s="66">
        <v>999611.71000000008</v>
      </c>
      <c r="K49" s="66">
        <v>176416.26000000004</v>
      </c>
      <c r="M49" s="6"/>
      <c r="N49" s="6"/>
      <c r="O49" s="6"/>
      <c r="P49" s="6"/>
      <c r="Q49" s="6"/>
      <c r="R49" s="6"/>
    </row>
    <row r="50" spans="1:18" s="5" customFormat="1" ht="18.75">
      <c r="A50" s="80"/>
      <c r="B50" s="14" t="s">
        <v>69</v>
      </c>
      <c r="C50" s="59"/>
      <c r="D50" s="59">
        <v>95</v>
      </c>
      <c r="E50" s="59"/>
      <c r="F50" s="66"/>
      <c r="G50" s="66">
        <v>95000</v>
      </c>
      <c r="H50" s="66"/>
      <c r="I50" s="66"/>
      <c r="J50" s="66">
        <v>66091.67</v>
      </c>
      <c r="K50" s="66"/>
      <c r="M50" s="6"/>
      <c r="N50" s="6"/>
      <c r="O50" s="6"/>
      <c r="P50" s="6"/>
      <c r="Q50" s="6"/>
      <c r="R50" s="6"/>
    </row>
    <row r="51" spans="1:18" s="5" customFormat="1" ht="18.75">
      <c r="A51" s="80"/>
      <c r="B51" s="14" t="s">
        <v>70</v>
      </c>
      <c r="C51" s="59"/>
      <c r="D51" s="59">
        <v>99</v>
      </c>
      <c r="E51" s="59"/>
      <c r="F51" s="66"/>
      <c r="G51" s="66">
        <v>99000</v>
      </c>
      <c r="H51" s="66"/>
      <c r="I51" s="66"/>
      <c r="J51" s="66">
        <v>68371.799999999988</v>
      </c>
      <c r="K51" s="66"/>
      <c r="M51" s="6"/>
      <c r="N51" s="6"/>
      <c r="O51" s="6"/>
      <c r="P51" s="6"/>
      <c r="Q51" s="6"/>
      <c r="R51" s="6"/>
    </row>
    <row r="52" spans="1:18" s="50" customFormat="1" ht="18.75">
      <c r="A52" s="80"/>
      <c r="B52" s="48" t="s">
        <v>58</v>
      </c>
      <c r="C52" s="62"/>
      <c r="D52" s="62">
        <v>1204</v>
      </c>
      <c r="E52" s="62">
        <v>692</v>
      </c>
      <c r="F52" s="66"/>
      <c r="G52" s="66">
        <v>1204000</v>
      </c>
      <c r="H52" s="66">
        <v>692000</v>
      </c>
      <c r="I52" s="66"/>
      <c r="J52" s="66">
        <v>986041.71</v>
      </c>
      <c r="K52" s="66">
        <v>563618.64</v>
      </c>
      <c r="M52" s="6"/>
      <c r="N52" s="6"/>
      <c r="O52" s="6"/>
      <c r="P52" s="6"/>
      <c r="Q52" s="6"/>
      <c r="R52" s="6"/>
    </row>
    <row r="53" spans="1:18" s="50" customFormat="1" ht="18.75">
      <c r="A53" s="80"/>
      <c r="B53" s="48" t="s">
        <v>82</v>
      </c>
      <c r="C53" s="62"/>
      <c r="D53" s="62"/>
      <c r="E53" s="62"/>
      <c r="F53" s="66"/>
      <c r="G53" s="66">
        <v>50062</v>
      </c>
      <c r="H53" s="66"/>
      <c r="I53" s="66"/>
      <c r="J53" s="66">
        <v>35849.53</v>
      </c>
      <c r="K53" s="66"/>
      <c r="M53" s="6"/>
      <c r="N53" s="6"/>
      <c r="O53" s="6"/>
      <c r="P53" s="6"/>
      <c r="Q53" s="6"/>
      <c r="R53" s="6"/>
    </row>
    <row r="54" spans="1:18" s="5" customFormat="1" ht="18.75">
      <c r="A54" s="81"/>
      <c r="B54" s="14" t="s">
        <v>72</v>
      </c>
      <c r="C54" s="59"/>
      <c r="D54" s="59">
        <v>54692</v>
      </c>
      <c r="E54" s="59">
        <v>14205</v>
      </c>
      <c r="F54" s="66"/>
      <c r="G54" s="66">
        <v>55239870</v>
      </c>
      <c r="H54" s="66">
        <v>14349222</v>
      </c>
      <c r="I54" s="66"/>
      <c r="J54" s="66">
        <v>49517173.090000011</v>
      </c>
      <c r="K54" s="66">
        <v>12786236.029999999</v>
      </c>
      <c r="M54" s="6"/>
      <c r="N54" s="6"/>
      <c r="O54" s="6"/>
      <c r="P54" s="6"/>
      <c r="Q54" s="6"/>
      <c r="R54" s="6"/>
    </row>
    <row r="55" spans="1:18" s="2" customFormat="1" ht="19.5">
      <c r="A55" s="11" t="s">
        <v>3</v>
      </c>
      <c r="B55" s="12"/>
      <c r="C55" s="55">
        <f t="shared" ref="C55:K55" si="21">SUM(C44:C54)</f>
        <v>8420</v>
      </c>
      <c r="D55" s="55">
        <f t="shared" si="21"/>
        <v>61154</v>
      </c>
      <c r="E55" s="55">
        <f t="shared" si="21"/>
        <v>17032</v>
      </c>
      <c r="F55" s="67">
        <f t="shared" si="21"/>
        <v>74568992</v>
      </c>
      <c r="G55" s="67">
        <f t="shared" si="21"/>
        <v>61778813</v>
      </c>
      <c r="H55" s="67">
        <f t="shared" si="21"/>
        <v>31467181</v>
      </c>
      <c r="I55" s="67">
        <f t="shared" si="21"/>
        <v>67626721.770000011</v>
      </c>
      <c r="J55" s="67">
        <f t="shared" si="21"/>
        <v>55501824.350000009</v>
      </c>
      <c r="K55" s="67">
        <f t="shared" si="21"/>
        <v>28562758.800000001</v>
      </c>
      <c r="M55" s="6"/>
      <c r="N55" s="6"/>
      <c r="O55" s="6"/>
      <c r="P55" s="6"/>
      <c r="Q55" s="6"/>
      <c r="R55" s="6"/>
    </row>
    <row r="56" spans="1:18" s="5" customFormat="1" ht="37.5" customHeight="1">
      <c r="A56" s="89">
        <v>20</v>
      </c>
      <c r="B56" s="14" t="s">
        <v>27</v>
      </c>
      <c r="C56" s="59">
        <v>38024</v>
      </c>
      <c r="D56" s="59">
        <v>1355</v>
      </c>
      <c r="E56" s="59">
        <v>246</v>
      </c>
      <c r="F56" s="66">
        <v>35032517</v>
      </c>
      <c r="G56" s="66">
        <v>1617058</v>
      </c>
      <c r="H56" s="66">
        <v>293593</v>
      </c>
      <c r="I56" s="66">
        <v>26626078.290000003</v>
      </c>
      <c r="J56" s="66">
        <v>1344898.26</v>
      </c>
      <c r="K56" s="66">
        <v>244252.54</v>
      </c>
      <c r="M56" s="6"/>
      <c r="N56" s="6"/>
      <c r="O56" s="6"/>
      <c r="P56" s="6"/>
      <c r="Q56" s="6"/>
      <c r="R56" s="6"/>
    </row>
    <row r="57" spans="1:18" s="2" customFormat="1" ht="37.5" customHeight="1">
      <c r="A57" s="89"/>
      <c r="B57" s="14" t="s">
        <v>54</v>
      </c>
      <c r="C57" s="59">
        <v>10554</v>
      </c>
      <c r="D57" s="59"/>
      <c r="E57" s="59">
        <v>1917</v>
      </c>
      <c r="F57" s="66">
        <v>15330491</v>
      </c>
      <c r="G57" s="66"/>
      <c r="H57" s="66">
        <v>2665590</v>
      </c>
      <c r="I57" s="66">
        <v>13316002.599999998</v>
      </c>
      <c r="J57" s="66"/>
      <c r="K57" s="66">
        <v>2404790.46</v>
      </c>
      <c r="M57" s="6"/>
      <c r="N57" s="6"/>
      <c r="O57" s="6"/>
      <c r="P57" s="6"/>
      <c r="Q57" s="6"/>
      <c r="R57" s="6"/>
    </row>
    <row r="58" spans="1:18" s="2" customFormat="1" ht="37.5" customHeight="1">
      <c r="A58" s="90"/>
      <c r="B58" s="14" t="s">
        <v>72</v>
      </c>
      <c r="C58" s="59">
        <v>2726</v>
      </c>
      <c r="D58" s="59">
        <v>2026</v>
      </c>
      <c r="E58" s="59">
        <v>516</v>
      </c>
      <c r="F58" s="66"/>
      <c r="G58" s="66">
        <v>1851548</v>
      </c>
      <c r="H58" s="66">
        <v>484317</v>
      </c>
      <c r="I58" s="66"/>
      <c r="J58" s="66">
        <v>1023616.04</v>
      </c>
      <c r="K58" s="66">
        <v>260921.07</v>
      </c>
      <c r="M58" s="6"/>
      <c r="N58" s="6"/>
      <c r="O58" s="6"/>
      <c r="P58" s="6"/>
      <c r="Q58" s="6"/>
      <c r="R58" s="6"/>
    </row>
    <row r="59" spans="1:18" s="2" customFormat="1" ht="19.5">
      <c r="A59" s="11" t="s">
        <v>3</v>
      </c>
      <c r="B59" s="12"/>
      <c r="C59" s="55">
        <f t="shared" ref="C59:K59" si="22">SUM(C56:C58)</f>
        <v>51304</v>
      </c>
      <c r="D59" s="55">
        <f t="shared" si="22"/>
        <v>3381</v>
      </c>
      <c r="E59" s="55">
        <f t="shared" si="22"/>
        <v>2679</v>
      </c>
      <c r="F59" s="67">
        <f t="shared" si="22"/>
        <v>50363008</v>
      </c>
      <c r="G59" s="67">
        <f t="shared" si="22"/>
        <v>3468606</v>
      </c>
      <c r="H59" s="67">
        <f t="shared" si="22"/>
        <v>3443500</v>
      </c>
      <c r="I59" s="67">
        <f t="shared" si="22"/>
        <v>39942080.890000001</v>
      </c>
      <c r="J59" s="67">
        <f t="shared" si="22"/>
        <v>2368514.2999999998</v>
      </c>
      <c r="K59" s="67">
        <f t="shared" si="22"/>
        <v>2909964.07</v>
      </c>
      <c r="M59" s="6"/>
      <c r="N59" s="6"/>
      <c r="O59" s="6"/>
      <c r="P59" s="6"/>
      <c r="Q59" s="6"/>
      <c r="R59" s="6"/>
    </row>
    <row r="60" spans="1:18" s="2" customFormat="1" ht="37.5">
      <c r="A60" s="79">
        <v>21</v>
      </c>
      <c r="B60" s="14" t="s">
        <v>28</v>
      </c>
      <c r="C60" s="59">
        <v>59809</v>
      </c>
      <c r="D60" s="59"/>
      <c r="E60" s="59">
        <v>10589</v>
      </c>
      <c r="F60" s="66">
        <v>146384649</v>
      </c>
      <c r="G60" s="66"/>
      <c r="H60" s="66">
        <v>71764966</v>
      </c>
      <c r="I60" s="66">
        <v>146361748.59</v>
      </c>
      <c r="J60" s="66"/>
      <c r="K60" s="66">
        <v>64769905.899999999</v>
      </c>
      <c r="M60" s="6"/>
      <c r="N60" s="6"/>
      <c r="O60" s="6"/>
      <c r="P60" s="6"/>
      <c r="Q60" s="6"/>
      <c r="R60" s="6"/>
    </row>
    <row r="61" spans="1:18" s="2" customFormat="1" ht="37.5">
      <c r="A61" s="80"/>
      <c r="B61" s="14" t="s">
        <v>55</v>
      </c>
      <c r="C61" s="59">
        <v>2603</v>
      </c>
      <c r="D61" s="59"/>
      <c r="E61" s="59">
        <v>501</v>
      </c>
      <c r="F61" s="66">
        <v>139429</v>
      </c>
      <c r="G61" s="66"/>
      <c r="H61" s="66">
        <v>26007</v>
      </c>
      <c r="I61" s="66">
        <v>139428.62</v>
      </c>
      <c r="J61" s="66"/>
      <c r="K61" s="66">
        <v>26006.38</v>
      </c>
      <c r="M61" s="6"/>
      <c r="N61" s="6"/>
      <c r="O61" s="6"/>
      <c r="P61" s="6"/>
      <c r="Q61" s="6"/>
      <c r="R61" s="6"/>
    </row>
    <row r="62" spans="1:18" s="2" customFormat="1" ht="37.5">
      <c r="A62" s="80"/>
      <c r="B62" s="14" t="s">
        <v>43</v>
      </c>
      <c r="C62" s="59">
        <v>4201</v>
      </c>
      <c r="D62" s="59"/>
      <c r="E62" s="59">
        <v>755</v>
      </c>
      <c r="F62" s="66">
        <v>2315043</v>
      </c>
      <c r="G62" s="66"/>
      <c r="H62" s="66">
        <v>715114</v>
      </c>
      <c r="I62" s="66">
        <v>2315042.6</v>
      </c>
      <c r="J62" s="66"/>
      <c r="K62" s="66">
        <v>715113.08</v>
      </c>
      <c r="M62" s="6"/>
      <c r="N62" s="6"/>
      <c r="O62" s="6"/>
      <c r="P62" s="6"/>
      <c r="Q62" s="6"/>
      <c r="R62" s="6"/>
    </row>
    <row r="63" spans="1:18" s="27" customFormat="1" ht="18.75">
      <c r="A63" s="80"/>
      <c r="B63" s="14" t="s">
        <v>26</v>
      </c>
      <c r="C63" s="59">
        <v>2845</v>
      </c>
      <c r="D63" s="59"/>
      <c r="E63" s="59">
        <v>936</v>
      </c>
      <c r="F63" s="66">
        <v>21087619</v>
      </c>
      <c r="G63" s="66"/>
      <c r="H63" s="66">
        <v>7051580</v>
      </c>
      <c r="I63" s="66">
        <v>21087069.420000002</v>
      </c>
      <c r="J63" s="66"/>
      <c r="K63" s="66">
        <v>7051017.71</v>
      </c>
      <c r="M63" s="6"/>
      <c r="N63" s="6"/>
      <c r="O63" s="6"/>
      <c r="P63" s="6"/>
      <c r="Q63" s="6"/>
      <c r="R63" s="6"/>
    </row>
    <row r="64" spans="1:18" s="2" customFormat="1" ht="37.5" customHeight="1">
      <c r="A64" s="81"/>
      <c r="B64" s="14" t="s">
        <v>72</v>
      </c>
      <c r="C64" s="59">
        <v>15947</v>
      </c>
      <c r="D64" s="59"/>
      <c r="E64" s="59">
        <v>2867</v>
      </c>
      <c r="F64" s="66">
        <v>766200</v>
      </c>
      <c r="G64" s="66"/>
      <c r="H64" s="66">
        <v>137234</v>
      </c>
      <c r="I64" s="66">
        <v>554595.2699999999</v>
      </c>
      <c r="J64" s="66"/>
      <c r="K64" s="66">
        <v>97869.849999999991</v>
      </c>
      <c r="M64" s="6"/>
      <c r="N64" s="6"/>
      <c r="O64" s="6"/>
      <c r="P64" s="6"/>
      <c r="Q64" s="6"/>
      <c r="R64" s="6"/>
    </row>
    <row r="65" spans="1:18" s="2" customFormat="1" ht="19.5">
      <c r="A65" s="35" t="s">
        <v>3</v>
      </c>
      <c r="B65" s="12"/>
      <c r="C65" s="55">
        <f>SUM(C60:C64)</f>
        <v>85405</v>
      </c>
      <c r="D65" s="55">
        <f t="shared" ref="D65:K65" si="23">SUM(D60:D64)</f>
        <v>0</v>
      </c>
      <c r="E65" s="55">
        <f t="shared" si="23"/>
        <v>15648</v>
      </c>
      <c r="F65" s="67">
        <f t="shared" si="23"/>
        <v>170692940</v>
      </c>
      <c r="G65" s="67">
        <f t="shared" si="23"/>
        <v>0</v>
      </c>
      <c r="H65" s="67">
        <f t="shared" si="23"/>
        <v>79694901</v>
      </c>
      <c r="I65" s="67">
        <f t="shared" si="23"/>
        <v>170457884.50000003</v>
      </c>
      <c r="J65" s="67">
        <f t="shared" si="23"/>
        <v>0</v>
      </c>
      <c r="K65" s="67">
        <f t="shared" si="23"/>
        <v>72659912.919999987</v>
      </c>
      <c r="M65" s="6"/>
      <c r="N65" s="6"/>
      <c r="O65" s="6"/>
      <c r="P65" s="6"/>
      <c r="Q65" s="6"/>
      <c r="R65" s="6"/>
    </row>
    <row r="66" spans="1:18" s="2" customFormat="1" ht="37.5">
      <c r="A66" s="79">
        <v>22</v>
      </c>
      <c r="B66" s="34" t="s">
        <v>28</v>
      </c>
      <c r="C66" s="59"/>
      <c r="D66" s="59"/>
      <c r="E66" s="59">
        <v>134092</v>
      </c>
      <c r="F66" s="66">
        <v>589170</v>
      </c>
      <c r="G66" s="66"/>
      <c r="H66" s="66">
        <v>96658298</v>
      </c>
      <c r="I66" s="66">
        <v>589170</v>
      </c>
      <c r="J66" s="66"/>
      <c r="K66" s="66">
        <v>63287427.850000001</v>
      </c>
      <c r="M66" s="6"/>
      <c r="N66" s="6"/>
      <c r="O66" s="6"/>
      <c r="P66" s="6"/>
      <c r="Q66" s="6"/>
      <c r="R66" s="6"/>
    </row>
    <row r="67" spans="1:18" s="2" customFormat="1" ht="37.5">
      <c r="A67" s="80"/>
      <c r="B67" s="34" t="s">
        <v>31</v>
      </c>
      <c r="C67" s="59"/>
      <c r="D67" s="59"/>
      <c r="E67" s="59">
        <v>484</v>
      </c>
      <c r="F67" s="66"/>
      <c r="G67" s="66"/>
      <c r="H67" s="66">
        <v>484000</v>
      </c>
      <c r="I67" s="66"/>
      <c r="J67" s="66"/>
      <c r="K67" s="66">
        <v>483999.94</v>
      </c>
      <c r="M67" s="6"/>
      <c r="N67" s="6"/>
      <c r="O67" s="6"/>
      <c r="P67" s="6"/>
      <c r="Q67" s="6"/>
      <c r="R67" s="6"/>
    </row>
    <row r="68" spans="1:18" s="2" customFormat="1" ht="37.5">
      <c r="A68" s="80"/>
      <c r="B68" s="34" t="s">
        <v>33</v>
      </c>
      <c r="C68" s="59"/>
      <c r="D68" s="59"/>
      <c r="E68" s="59">
        <v>606</v>
      </c>
      <c r="F68" s="66"/>
      <c r="G68" s="66"/>
      <c r="H68" s="66">
        <v>929862</v>
      </c>
      <c r="I68" s="66"/>
      <c r="J68" s="66"/>
      <c r="K68" s="66">
        <v>929862</v>
      </c>
      <c r="M68" s="6"/>
      <c r="N68" s="6"/>
      <c r="O68" s="6"/>
      <c r="P68" s="6"/>
      <c r="Q68" s="6"/>
      <c r="R68" s="6"/>
    </row>
    <row r="69" spans="1:18" s="2" customFormat="1" ht="37.5">
      <c r="A69" s="80"/>
      <c r="B69" s="34" t="s">
        <v>43</v>
      </c>
      <c r="C69" s="59"/>
      <c r="D69" s="59"/>
      <c r="E69" s="59">
        <v>62</v>
      </c>
      <c r="F69" s="66"/>
      <c r="G69" s="66"/>
      <c r="H69" s="66">
        <v>175248</v>
      </c>
      <c r="I69" s="66"/>
      <c r="J69" s="66"/>
      <c r="K69" s="66"/>
      <c r="M69" s="6"/>
      <c r="N69" s="6"/>
      <c r="O69" s="6"/>
      <c r="P69" s="6"/>
      <c r="Q69" s="6"/>
      <c r="R69" s="6"/>
    </row>
    <row r="70" spans="1:18" s="2" customFormat="1" ht="37.5">
      <c r="A70" s="80"/>
      <c r="B70" s="34" t="s">
        <v>38</v>
      </c>
      <c r="C70" s="59"/>
      <c r="D70" s="59"/>
      <c r="E70" s="59">
        <v>1200</v>
      </c>
      <c r="F70" s="66"/>
      <c r="G70" s="66"/>
      <c r="H70" s="66">
        <v>562890</v>
      </c>
      <c r="I70" s="66"/>
      <c r="J70" s="66"/>
      <c r="K70" s="66">
        <v>552040.44999999995</v>
      </c>
      <c r="M70" s="6"/>
      <c r="N70" s="6"/>
      <c r="O70" s="6"/>
      <c r="P70" s="6"/>
      <c r="Q70" s="6"/>
      <c r="R70" s="6"/>
    </row>
    <row r="71" spans="1:18" s="2" customFormat="1" ht="37.5">
      <c r="A71" s="80"/>
      <c r="B71" s="34" t="s">
        <v>44</v>
      </c>
      <c r="C71" s="59"/>
      <c r="D71" s="59"/>
      <c r="E71" s="59">
        <v>9882</v>
      </c>
      <c r="F71" s="66"/>
      <c r="G71" s="66"/>
      <c r="H71" s="66">
        <v>9882000</v>
      </c>
      <c r="I71" s="66"/>
      <c r="J71" s="66"/>
      <c r="K71" s="66">
        <v>9533439.0999999996</v>
      </c>
      <c r="M71" s="6"/>
      <c r="N71" s="6"/>
      <c r="O71" s="6"/>
      <c r="P71" s="6"/>
      <c r="Q71" s="6"/>
      <c r="R71" s="6"/>
    </row>
    <row r="72" spans="1:18" s="2" customFormat="1" ht="37.5">
      <c r="A72" s="80"/>
      <c r="B72" s="34" t="s">
        <v>29</v>
      </c>
      <c r="C72" s="59"/>
      <c r="D72" s="59"/>
      <c r="E72" s="59"/>
      <c r="F72" s="66"/>
      <c r="G72" s="66"/>
      <c r="H72" s="66">
        <v>512000</v>
      </c>
      <c r="I72" s="66"/>
      <c r="J72" s="66"/>
      <c r="K72" s="66"/>
      <c r="M72" s="6"/>
      <c r="N72" s="6"/>
      <c r="O72" s="6"/>
      <c r="P72" s="6"/>
      <c r="Q72" s="6"/>
      <c r="R72" s="6"/>
    </row>
    <row r="73" spans="1:18" s="2" customFormat="1" ht="37.5">
      <c r="A73" s="80"/>
      <c r="B73" s="73" t="s">
        <v>45</v>
      </c>
      <c r="C73" s="70"/>
      <c r="D73" s="70"/>
      <c r="E73" s="70">
        <v>2575</v>
      </c>
      <c r="F73" s="71"/>
      <c r="G73" s="71"/>
      <c r="H73" s="71">
        <v>2263000</v>
      </c>
      <c r="I73" s="71"/>
      <c r="J73" s="71"/>
      <c r="K73" s="71"/>
      <c r="M73" s="6"/>
      <c r="N73" s="6"/>
      <c r="O73" s="6"/>
      <c r="P73" s="6"/>
      <c r="Q73" s="6"/>
      <c r="R73" s="6"/>
    </row>
    <row r="74" spans="1:18" s="2" customFormat="1" ht="18.75">
      <c r="A74" s="81"/>
      <c r="B74" s="34" t="s">
        <v>69</v>
      </c>
      <c r="C74" s="59"/>
      <c r="D74" s="59"/>
      <c r="E74" s="59">
        <v>191</v>
      </c>
      <c r="F74" s="66"/>
      <c r="G74" s="66"/>
      <c r="H74" s="66"/>
      <c r="I74" s="66"/>
      <c r="J74" s="66"/>
      <c r="K74" s="66"/>
      <c r="M74" s="6"/>
      <c r="N74" s="6"/>
      <c r="O74" s="6"/>
      <c r="P74" s="6"/>
      <c r="Q74" s="6"/>
      <c r="R74" s="6"/>
    </row>
    <row r="75" spans="1:18" s="2" customFormat="1" ht="18.75">
      <c r="A75" s="74">
        <v>22</v>
      </c>
      <c r="B75" s="73" t="s">
        <v>72</v>
      </c>
      <c r="C75" s="70"/>
      <c r="D75" s="70">
        <v>1597</v>
      </c>
      <c r="E75" s="70">
        <v>3805</v>
      </c>
      <c r="F75" s="71"/>
      <c r="G75" s="71">
        <v>1597000</v>
      </c>
      <c r="H75" s="71">
        <v>2082000</v>
      </c>
      <c r="I75" s="71"/>
      <c r="J75" s="71"/>
      <c r="K75" s="71"/>
      <c r="M75" s="6"/>
      <c r="N75" s="6"/>
      <c r="O75" s="6"/>
      <c r="P75" s="6"/>
      <c r="Q75" s="6"/>
      <c r="R75" s="6"/>
    </row>
    <row r="76" spans="1:18" s="2" customFormat="1" ht="19.5">
      <c r="A76" s="36" t="s">
        <v>3</v>
      </c>
      <c r="B76" s="12"/>
      <c r="C76" s="55">
        <f t="shared" ref="C76:K76" si="24">SUM(C66:C75)</f>
        <v>0</v>
      </c>
      <c r="D76" s="55">
        <f t="shared" si="24"/>
        <v>1597</v>
      </c>
      <c r="E76" s="55">
        <f t="shared" si="24"/>
        <v>152897</v>
      </c>
      <c r="F76" s="67">
        <f t="shared" si="24"/>
        <v>589170</v>
      </c>
      <c r="G76" s="67">
        <f t="shared" si="24"/>
        <v>1597000</v>
      </c>
      <c r="H76" s="67">
        <f t="shared" si="24"/>
        <v>113549298</v>
      </c>
      <c r="I76" s="67">
        <f t="shared" si="24"/>
        <v>589170</v>
      </c>
      <c r="J76" s="67">
        <f t="shared" si="24"/>
        <v>0</v>
      </c>
      <c r="K76" s="67">
        <f t="shared" si="24"/>
        <v>74786769.340000004</v>
      </c>
      <c r="M76" s="6"/>
      <c r="N76" s="6"/>
      <c r="O76" s="6"/>
      <c r="P76" s="6"/>
      <c r="Q76" s="6"/>
      <c r="R76" s="6"/>
    </row>
    <row r="77" spans="1:18" s="2" customFormat="1" ht="37.5">
      <c r="A77" s="79">
        <v>24</v>
      </c>
      <c r="B77" s="14" t="s">
        <v>28</v>
      </c>
      <c r="C77" s="59">
        <v>91807</v>
      </c>
      <c r="D77" s="59">
        <v>9924</v>
      </c>
      <c r="E77" s="59">
        <v>12090</v>
      </c>
      <c r="F77" s="66">
        <v>191648842</v>
      </c>
      <c r="G77" s="66">
        <v>10249647</v>
      </c>
      <c r="H77" s="66">
        <v>21265959</v>
      </c>
      <c r="I77" s="66">
        <v>123454882.98000002</v>
      </c>
      <c r="J77" s="66">
        <v>9620237.9400000013</v>
      </c>
      <c r="K77" s="66">
        <v>16738043.300000001</v>
      </c>
      <c r="M77" s="6"/>
      <c r="N77" s="6"/>
      <c r="O77" s="6"/>
      <c r="P77" s="6"/>
      <c r="Q77" s="6"/>
      <c r="R77" s="6"/>
    </row>
    <row r="78" spans="1:18" s="2" customFormat="1" ht="37.5">
      <c r="A78" s="80"/>
      <c r="B78" s="14" t="s">
        <v>55</v>
      </c>
      <c r="C78" s="59">
        <v>1018</v>
      </c>
      <c r="D78" s="59"/>
      <c r="E78" s="59">
        <v>53</v>
      </c>
      <c r="F78" s="66">
        <v>985326</v>
      </c>
      <c r="G78" s="66"/>
      <c r="H78" s="66">
        <v>48784</v>
      </c>
      <c r="I78" s="66">
        <v>258094.99000000002</v>
      </c>
      <c r="J78" s="66"/>
      <c r="K78" s="66">
        <v>15629.689999999999</v>
      </c>
      <c r="M78" s="6"/>
      <c r="N78" s="6"/>
      <c r="O78" s="6"/>
      <c r="P78" s="6"/>
      <c r="Q78" s="6"/>
      <c r="R78" s="6"/>
    </row>
    <row r="79" spans="1:18" s="2" customFormat="1" ht="37.5">
      <c r="A79" s="80"/>
      <c r="B79" s="14" t="s">
        <v>54</v>
      </c>
      <c r="C79" s="59"/>
      <c r="D79" s="59"/>
      <c r="E79" s="59">
        <v>5640</v>
      </c>
      <c r="F79" s="66"/>
      <c r="G79" s="66"/>
      <c r="H79" s="66">
        <v>6810036</v>
      </c>
      <c r="I79" s="66"/>
      <c r="J79" s="66"/>
      <c r="K79" s="66">
        <v>6191390.7700000005</v>
      </c>
      <c r="M79" s="6"/>
      <c r="N79" s="6"/>
      <c r="O79" s="6"/>
      <c r="P79" s="6"/>
      <c r="Q79" s="6"/>
      <c r="R79" s="6"/>
    </row>
    <row r="80" spans="1:18" s="2" customFormat="1" ht="37.5" customHeight="1">
      <c r="A80" s="80"/>
      <c r="B80" s="14" t="s">
        <v>69</v>
      </c>
      <c r="C80" s="59">
        <v>177765</v>
      </c>
      <c r="D80" s="59">
        <v>2876</v>
      </c>
      <c r="E80" s="59">
        <v>37638</v>
      </c>
      <c r="F80" s="66">
        <v>168994191</v>
      </c>
      <c r="G80" s="66">
        <v>3017502</v>
      </c>
      <c r="H80" s="66">
        <v>43252322</v>
      </c>
      <c r="I80" s="66">
        <v>159376674.76999998</v>
      </c>
      <c r="J80" s="66">
        <v>2222738.1700000009</v>
      </c>
      <c r="K80" s="66">
        <v>40866518.039999999</v>
      </c>
      <c r="M80" s="6"/>
      <c r="N80" s="6"/>
      <c r="O80" s="6"/>
      <c r="P80" s="6"/>
      <c r="Q80" s="6"/>
      <c r="R80" s="6"/>
    </row>
    <row r="81" spans="1:18" s="2" customFormat="1" ht="37.5" customHeight="1">
      <c r="A81" s="80"/>
      <c r="B81" s="69" t="s">
        <v>70</v>
      </c>
      <c r="C81" s="70">
        <v>442</v>
      </c>
      <c r="D81" s="70"/>
      <c r="E81" s="70"/>
      <c r="F81" s="71">
        <v>803440</v>
      </c>
      <c r="G81" s="71"/>
      <c r="H81" s="71"/>
      <c r="I81" s="71">
        <v>640493.45000000007</v>
      </c>
      <c r="J81" s="71"/>
      <c r="K81" s="71"/>
      <c r="M81" s="6"/>
      <c r="N81" s="6"/>
      <c r="O81" s="6"/>
      <c r="P81" s="6"/>
      <c r="Q81" s="6"/>
      <c r="R81" s="6"/>
    </row>
    <row r="82" spans="1:18" s="2" customFormat="1" ht="37.5" customHeight="1">
      <c r="A82" s="80"/>
      <c r="B82" s="14" t="s">
        <v>35</v>
      </c>
      <c r="C82" s="59"/>
      <c r="D82" s="59"/>
      <c r="E82" s="59"/>
      <c r="F82" s="66">
        <v>19957</v>
      </c>
      <c r="G82" s="66"/>
      <c r="H82" s="66">
        <v>2345</v>
      </c>
      <c r="I82" s="66">
        <v>19939.349999999999</v>
      </c>
      <c r="J82" s="66"/>
      <c r="K82" s="66">
        <v>2339.29</v>
      </c>
      <c r="M82" s="6"/>
      <c r="N82" s="6"/>
      <c r="O82" s="6"/>
      <c r="P82" s="6"/>
      <c r="Q82" s="6"/>
      <c r="R82" s="6"/>
    </row>
    <row r="83" spans="1:18" s="2" customFormat="1" ht="37.5">
      <c r="A83" s="80"/>
      <c r="B83" s="14" t="s">
        <v>29</v>
      </c>
      <c r="C83" s="59"/>
      <c r="D83" s="59"/>
      <c r="E83" s="59">
        <v>4022</v>
      </c>
      <c r="F83" s="66"/>
      <c r="G83" s="66"/>
      <c r="H83" s="66">
        <v>5872000</v>
      </c>
      <c r="I83" s="66"/>
      <c r="J83" s="66"/>
      <c r="K83" s="66">
        <v>5871125.04</v>
      </c>
      <c r="M83" s="6"/>
      <c r="N83" s="6"/>
      <c r="O83" s="6"/>
      <c r="P83" s="6"/>
      <c r="Q83" s="6"/>
      <c r="R83" s="6"/>
    </row>
    <row r="84" spans="1:18" s="2" customFormat="1" ht="18.75">
      <c r="A84" s="81"/>
      <c r="B84" s="14" t="s">
        <v>72</v>
      </c>
      <c r="C84" s="59">
        <v>2640</v>
      </c>
      <c r="D84" s="59">
        <v>48</v>
      </c>
      <c r="E84" s="59">
        <v>333</v>
      </c>
      <c r="F84" s="66">
        <v>21460</v>
      </c>
      <c r="G84" s="66">
        <v>286000</v>
      </c>
      <c r="H84" s="66">
        <v>74545</v>
      </c>
      <c r="I84" s="66"/>
      <c r="J84" s="66">
        <v>129807.66</v>
      </c>
      <c r="K84" s="66">
        <v>32913.64</v>
      </c>
      <c r="M84" s="6"/>
      <c r="N84" s="6"/>
      <c r="O84" s="6"/>
      <c r="P84" s="6"/>
      <c r="Q84" s="6"/>
      <c r="R84" s="6"/>
    </row>
    <row r="85" spans="1:18" s="2" customFormat="1" ht="19.5">
      <c r="A85" s="11" t="s">
        <v>3</v>
      </c>
      <c r="B85" s="12"/>
      <c r="C85" s="55">
        <f t="shared" ref="C85:K85" si="25">SUM(C77:C84)</f>
        <v>273672</v>
      </c>
      <c r="D85" s="55">
        <f t="shared" si="25"/>
        <v>12848</v>
      </c>
      <c r="E85" s="55">
        <f t="shared" si="25"/>
        <v>59776</v>
      </c>
      <c r="F85" s="67">
        <f t="shared" si="25"/>
        <v>362473216</v>
      </c>
      <c r="G85" s="67">
        <f t="shared" si="25"/>
        <v>13553149</v>
      </c>
      <c r="H85" s="67">
        <f t="shared" si="25"/>
        <v>77325991</v>
      </c>
      <c r="I85" s="67">
        <f t="shared" si="25"/>
        <v>283750085.54000002</v>
      </c>
      <c r="J85" s="67">
        <f t="shared" si="25"/>
        <v>11972783.770000003</v>
      </c>
      <c r="K85" s="67">
        <f t="shared" si="25"/>
        <v>69717959.769999996</v>
      </c>
      <c r="M85" s="6"/>
      <c r="N85" s="6"/>
      <c r="O85" s="6"/>
      <c r="P85" s="6"/>
      <c r="Q85" s="6"/>
      <c r="R85" s="6"/>
    </row>
    <row r="86" spans="1:18" s="2" customFormat="1" ht="37.5">
      <c r="A86" s="80">
        <v>27</v>
      </c>
      <c r="B86" s="14" t="s">
        <v>55</v>
      </c>
      <c r="C86" s="57">
        <v>1890</v>
      </c>
      <c r="D86" s="57"/>
      <c r="E86" s="57">
        <v>355</v>
      </c>
      <c r="F86" s="66">
        <v>2375370.0000000005</v>
      </c>
      <c r="G86" s="66"/>
      <c r="H86" s="66">
        <v>482836</v>
      </c>
      <c r="I86" s="66">
        <v>2156956.0100000002</v>
      </c>
      <c r="J86" s="66"/>
      <c r="K86" s="66">
        <v>402317.87</v>
      </c>
      <c r="M86" s="6"/>
      <c r="N86" s="6"/>
      <c r="O86" s="6"/>
      <c r="P86" s="6"/>
      <c r="Q86" s="6"/>
      <c r="R86" s="6"/>
    </row>
    <row r="87" spans="1:18" s="2" customFormat="1" ht="37.5">
      <c r="A87" s="80"/>
      <c r="B87" s="14" t="s">
        <v>54</v>
      </c>
      <c r="C87" s="57">
        <v>511610</v>
      </c>
      <c r="D87" s="57">
        <v>73902</v>
      </c>
      <c r="E87" s="57">
        <v>52980</v>
      </c>
      <c r="F87" s="66">
        <v>1184952309</v>
      </c>
      <c r="G87" s="66">
        <v>73745186</v>
      </c>
      <c r="H87" s="66">
        <v>98688508</v>
      </c>
      <c r="I87" s="66">
        <v>1080699945.5799999</v>
      </c>
      <c r="J87" s="66">
        <v>51774920.389999993</v>
      </c>
      <c r="K87" s="66">
        <v>87710398.449999973</v>
      </c>
      <c r="M87" s="6"/>
      <c r="N87" s="6"/>
      <c r="O87" s="6"/>
      <c r="P87" s="6"/>
      <c r="Q87" s="6"/>
      <c r="R87" s="6"/>
    </row>
    <row r="88" spans="1:18" s="2" customFormat="1" ht="18.75">
      <c r="A88" s="80"/>
      <c r="B88" s="14" t="s">
        <v>25</v>
      </c>
      <c r="C88" s="57"/>
      <c r="D88" s="57">
        <v>1011</v>
      </c>
      <c r="E88" s="57">
        <v>257</v>
      </c>
      <c r="F88" s="66"/>
      <c r="G88" s="66">
        <v>1077220.21</v>
      </c>
      <c r="H88" s="66">
        <v>190779.79</v>
      </c>
      <c r="I88" s="66"/>
      <c r="J88" s="66">
        <v>1012820.5</v>
      </c>
      <c r="K88" s="66">
        <v>178733.04</v>
      </c>
      <c r="M88" s="6"/>
      <c r="N88" s="6"/>
      <c r="O88" s="6"/>
      <c r="P88" s="6"/>
      <c r="Q88" s="6"/>
      <c r="R88" s="6"/>
    </row>
    <row r="89" spans="1:18" s="2" customFormat="1" ht="37.5" customHeight="1">
      <c r="A89" s="81"/>
      <c r="B89" s="14" t="s">
        <v>72</v>
      </c>
      <c r="C89" s="57">
        <v>308468</v>
      </c>
      <c r="D89" s="57">
        <v>5231</v>
      </c>
      <c r="E89" s="57">
        <v>48514</v>
      </c>
      <c r="F89" s="66">
        <v>5388200</v>
      </c>
      <c r="G89" s="66">
        <v>6125270</v>
      </c>
      <c r="H89" s="66">
        <v>9065360</v>
      </c>
      <c r="I89" s="66">
        <v>2231992.0699999998</v>
      </c>
      <c r="J89" s="66">
        <v>4993050.6399999987</v>
      </c>
      <c r="K89" s="66">
        <v>1653647.41</v>
      </c>
      <c r="M89" s="6"/>
      <c r="N89" s="6"/>
      <c r="O89" s="6"/>
      <c r="P89" s="6"/>
      <c r="Q89" s="6"/>
      <c r="R89" s="6"/>
    </row>
    <row r="90" spans="1:18" s="2" customFormat="1" ht="19.5">
      <c r="A90" s="35" t="s">
        <v>3</v>
      </c>
      <c r="B90" s="12"/>
      <c r="C90" s="55">
        <f t="shared" ref="C90:K90" si="26">SUM(C86:C89)</f>
        <v>821968</v>
      </c>
      <c r="D90" s="55">
        <f t="shared" si="26"/>
        <v>80144</v>
      </c>
      <c r="E90" s="55">
        <f t="shared" si="26"/>
        <v>102106</v>
      </c>
      <c r="F90" s="67">
        <f t="shared" si="26"/>
        <v>1192715879</v>
      </c>
      <c r="G90" s="67">
        <f t="shared" si="26"/>
        <v>80947676.209999993</v>
      </c>
      <c r="H90" s="67">
        <f t="shared" si="26"/>
        <v>108427483.79000001</v>
      </c>
      <c r="I90" s="67">
        <f t="shared" si="26"/>
        <v>1085088893.6599998</v>
      </c>
      <c r="J90" s="67">
        <f t="shared" si="26"/>
        <v>57780791.529999994</v>
      </c>
      <c r="K90" s="67">
        <f t="shared" si="26"/>
        <v>89945096.769999981</v>
      </c>
      <c r="M90" s="6"/>
      <c r="N90" s="6"/>
      <c r="O90" s="6"/>
      <c r="P90" s="6"/>
      <c r="Q90" s="6"/>
      <c r="R90" s="6"/>
    </row>
    <row r="91" spans="1:18" s="2" customFormat="1" ht="37.5" customHeight="1">
      <c r="A91" s="79">
        <v>28</v>
      </c>
      <c r="B91" s="34" t="s">
        <v>27</v>
      </c>
      <c r="C91" s="57">
        <v>25498</v>
      </c>
      <c r="D91" s="57"/>
      <c r="E91" s="57"/>
      <c r="F91" s="66">
        <v>26245351.649999999</v>
      </c>
      <c r="G91" s="66"/>
      <c r="H91" s="66"/>
      <c r="I91" s="66">
        <v>25501062.069999997</v>
      </c>
      <c r="J91" s="66"/>
      <c r="K91" s="66"/>
      <c r="M91" s="6"/>
      <c r="N91" s="6"/>
      <c r="O91" s="6"/>
      <c r="P91" s="6"/>
      <c r="Q91" s="6"/>
      <c r="R91" s="6"/>
    </row>
    <row r="92" spans="1:18" s="2" customFormat="1" ht="37.5">
      <c r="A92" s="80"/>
      <c r="B92" s="34" t="s">
        <v>55</v>
      </c>
      <c r="C92" s="57">
        <v>64145</v>
      </c>
      <c r="D92" s="57"/>
      <c r="E92" s="57">
        <v>9541</v>
      </c>
      <c r="F92" s="66">
        <v>51991860.93999999</v>
      </c>
      <c r="G92" s="66"/>
      <c r="H92" s="66">
        <v>9500594.1500000022</v>
      </c>
      <c r="I92" s="66">
        <v>41443110.32</v>
      </c>
      <c r="J92" s="66"/>
      <c r="K92" s="66">
        <v>6865032.370000001</v>
      </c>
      <c r="M92" s="6"/>
      <c r="N92" s="6"/>
      <c r="O92" s="6"/>
      <c r="P92" s="6"/>
      <c r="Q92" s="6"/>
      <c r="R92" s="6"/>
    </row>
    <row r="93" spans="1:18" s="2" customFormat="1" ht="37.5">
      <c r="A93" s="80"/>
      <c r="B93" s="34" t="s">
        <v>54</v>
      </c>
      <c r="C93" s="57">
        <v>785</v>
      </c>
      <c r="D93" s="57"/>
      <c r="E93" s="57">
        <v>141</v>
      </c>
      <c r="F93" s="66">
        <v>345166.79</v>
      </c>
      <c r="G93" s="66"/>
      <c r="H93" s="66">
        <v>71165.959999999992</v>
      </c>
      <c r="I93" s="66">
        <v>238366.81999999998</v>
      </c>
      <c r="J93" s="66"/>
      <c r="K93" s="66">
        <v>43290.57</v>
      </c>
      <c r="M93" s="6"/>
      <c r="N93" s="6"/>
      <c r="O93" s="6"/>
      <c r="P93" s="6"/>
      <c r="Q93" s="6"/>
      <c r="R93" s="6"/>
    </row>
    <row r="94" spans="1:18" s="2" customFormat="1" ht="18.75">
      <c r="A94" s="80"/>
      <c r="B94" s="34" t="s">
        <v>25</v>
      </c>
      <c r="C94" s="57"/>
      <c r="D94" s="57"/>
      <c r="E94" s="57"/>
      <c r="F94" s="66"/>
      <c r="G94" s="66">
        <v>62050</v>
      </c>
      <c r="H94" s="66">
        <v>10950</v>
      </c>
      <c r="I94" s="66"/>
      <c r="J94" s="66">
        <v>62050</v>
      </c>
      <c r="K94" s="66">
        <v>10950</v>
      </c>
      <c r="M94" s="6"/>
      <c r="N94" s="6"/>
      <c r="O94" s="6"/>
      <c r="P94" s="6"/>
      <c r="Q94" s="6"/>
      <c r="R94" s="6"/>
    </row>
    <row r="95" spans="1:18" s="2" customFormat="1" ht="37.5">
      <c r="A95" s="80"/>
      <c r="B95" s="34" t="s">
        <v>31</v>
      </c>
      <c r="C95" s="57"/>
      <c r="D95" s="57"/>
      <c r="E95" s="57">
        <v>2754</v>
      </c>
      <c r="F95" s="66"/>
      <c r="G95" s="66"/>
      <c r="H95" s="66">
        <v>816667</v>
      </c>
      <c r="I95" s="66"/>
      <c r="J95" s="66"/>
      <c r="K95" s="66">
        <v>83796.899999999994</v>
      </c>
      <c r="M95" s="6"/>
      <c r="N95" s="6"/>
      <c r="O95" s="6"/>
      <c r="P95" s="6"/>
      <c r="Q95" s="6"/>
      <c r="R95" s="6"/>
    </row>
    <row r="96" spans="1:18" s="2" customFormat="1" ht="37.5">
      <c r="A96" s="80"/>
      <c r="B96" s="34" t="s">
        <v>34</v>
      </c>
      <c r="C96" s="57"/>
      <c r="D96" s="57"/>
      <c r="E96" s="57">
        <v>800</v>
      </c>
      <c r="F96" s="66"/>
      <c r="G96" s="66"/>
      <c r="H96" s="66">
        <v>76714</v>
      </c>
      <c r="I96" s="66"/>
      <c r="J96" s="66"/>
      <c r="K96" s="66"/>
      <c r="M96" s="6"/>
      <c r="N96" s="6"/>
      <c r="O96" s="6"/>
      <c r="P96" s="6"/>
      <c r="Q96" s="6"/>
      <c r="R96" s="6"/>
    </row>
    <row r="97" spans="1:18" s="2" customFormat="1" ht="37.5">
      <c r="A97" s="80"/>
      <c r="B97" s="34" t="s">
        <v>36</v>
      </c>
      <c r="C97" s="57"/>
      <c r="D97" s="57"/>
      <c r="E97" s="57">
        <v>682</v>
      </c>
      <c r="F97" s="66"/>
      <c r="G97" s="66"/>
      <c r="H97" s="66">
        <v>682000</v>
      </c>
      <c r="I97" s="66"/>
      <c r="J97" s="66"/>
      <c r="K97" s="66">
        <v>426543.72</v>
      </c>
      <c r="M97" s="6"/>
      <c r="N97" s="6"/>
      <c r="O97" s="6"/>
      <c r="P97" s="6"/>
      <c r="Q97" s="6"/>
      <c r="R97" s="6"/>
    </row>
    <row r="98" spans="1:18" s="2" customFormat="1" ht="37.5">
      <c r="A98" s="80"/>
      <c r="B98" s="34" t="s">
        <v>44</v>
      </c>
      <c r="C98" s="57"/>
      <c r="D98" s="57"/>
      <c r="E98" s="57">
        <v>23</v>
      </c>
      <c r="F98" s="66"/>
      <c r="G98" s="66"/>
      <c r="H98" s="66">
        <v>746286</v>
      </c>
      <c r="I98" s="66"/>
      <c r="J98" s="66"/>
      <c r="K98" s="66">
        <v>723299.04</v>
      </c>
      <c r="M98" s="6"/>
      <c r="N98" s="6"/>
      <c r="O98" s="6"/>
      <c r="P98" s="6"/>
      <c r="Q98" s="6"/>
      <c r="R98" s="6"/>
    </row>
    <row r="99" spans="1:18" s="2" customFormat="1" ht="37.5">
      <c r="A99" s="80"/>
      <c r="B99" s="34" t="s">
        <v>29</v>
      </c>
      <c r="C99" s="57"/>
      <c r="D99" s="57"/>
      <c r="E99" s="57">
        <v>9414</v>
      </c>
      <c r="F99" s="66"/>
      <c r="G99" s="66"/>
      <c r="H99" s="66">
        <v>9843267</v>
      </c>
      <c r="I99" s="66"/>
      <c r="J99" s="66"/>
      <c r="K99" s="66">
        <v>8869133.4199999999</v>
      </c>
      <c r="M99" s="6"/>
      <c r="N99" s="6"/>
      <c r="O99" s="6"/>
      <c r="P99" s="6"/>
      <c r="Q99" s="6"/>
      <c r="R99" s="6"/>
    </row>
    <row r="100" spans="1:18" s="2" customFormat="1" ht="37.5">
      <c r="A100" s="80"/>
      <c r="B100" s="34" t="s">
        <v>45</v>
      </c>
      <c r="C100" s="57"/>
      <c r="D100" s="57"/>
      <c r="E100" s="57">
        <v>1546</v>
      </c>
      <c r="F100" s="66"/>
      <c r="G100" s="66"/>
      <c r="H100" s="66">
        <v>1554066</v>
      </c>
      <c r="I100" s="66"/>
      <c r="J100" s="66"/>
      <c r="K100" s="66">
        <v>1554066</v>
      </c>
      <c r="M100" s="6"/>
      <c r="N100" s="6"/>
      <c r="O100" s="6"/>
      <c r="P100" s="6"/>
      <c r="Q100" s="6"/>
      <c r="R100" s="6"/>
    </row>
    <row r="101" spans="1:18" s="2" customFormat="1" ht="18.75">
      <c r="A101" s="81"/>
      <c r="B101" s="34" t="s">
        <v>72</v>
      </c>
      <c r="C101" s="57">
        <v>7321</v>
      </c>
      <c r="D101" s="57"/>
      <c r="E101" s="57">
        <v>144</v>
      </c>
      <c r="F101" s="66">
        <v>766964</v>
      </c>
      <c r="G101" s="66"/>
      <c r="H101" s="66">
        <v>118126</v>
      </c>
      <c r="I101" s="66"/>
      <c r="J101" s="66"/>
      <c r="K101" s="66"/>
      <c r="M101" s="6"/>
      <c r="N101" s="6"/>
      <c r="O101" s="6"/>
      <c r="P101" s="6"/>
      <c r="Q101" s="6"/>
      <c r="R101" s="6"/>
    </row>
    <row r="102" spans="1:18" s="2" customFormat="1" ht="19.5">
      <c r="A102" s="36" t="s">
        <v>3</v>
      </c>
      <c r="B102" s="12"/>
      <c r="C102" s="61">
        <f t="shared" ref="C102:K102" si="27">SUM(C91:C101)</f>
        <v>97749</v>
      </c>
      <c r="D102" s="61">
        <f t="shared" si="27"/>
        <v>0</v>
      </c>
      <c r="E102" s="61">
        <f t="shared" si="27"/>
        <v>25045</v>
      </c>
      <c r="F102" s="67">
        <f t="shared" si="27"/>
        <v>79349343.379999995</v>
      </c>
      <c r="G102" s="67">
        <f t="shared" si="27"/>
        <v>62050</v>
      </c>
      <c r="H102" s="67">
        <f t="shared" si="27"/>
        <v>23419836.110000003</v>
      </c>
      <c r="I102" s="67">
        <f t="shared" si="27"/>
        <v>67182539.209999993</v>
      </c>
      <c r="J102" s="67">
        <f t="shared" si="27"/>
        <v>62050</v>
      </c>
      <c r="K102" s="67">
        <f t="shared" si="27"/>
        <v>18576112.020000003</v>
      </c>
      <c r="M102" s="6"/>
      <c r="N102" s="6"/>
      <c r="O102" s="6"/>
      <c r="P102" s="6"/>
      <c r="Q102" s="6"/>
      <c r="R102" s="6"/>
    </row>
    <row r="103" spans="1:18" s="2" customFormat="1" ht="37.5">
      <c r="A103" s="40">
        <v>29</v>
      </c>
      <c r="B103" s="14" t="s">
        <v>54</v>
      </c>
      <c r="C103" s="57">
        <v>52358</v>
      </c>
      <c r="D103" s="57"/>
      <c r="E103" s="57">
        <v>9506</v>
      </c>
      <c r="F103" s="66">
        <v>52358000</v>
      </c>
      <c r="G103" s="66"/>
      <c r="H103" s="66">
        <v>9506000</v>
      </c>
      <c r="I103" s="66">
        <v>51895835.409999996</v>
      </c>
      <c r="J103" s="66"/>
      <c r="K103" s="66">
        <v>9118885.9499999993</v>
      </c>
      <c r="M103" s="6"/>
      <c r="N103" s="6"/>
      <c r="O103" s="6"/>
      <c r="P103" s="6"/>
      <c r="Q103" s="6"/>
      <c r="R103" s="6"/>
    </row>
    <row r="104" spans="1:18" s="2" customFormat="1" ht="19.5">
      <c r="A104" s="11" t="s">
        <v>3</v>
      </c>
      <c r="B104" s="12"/>
      <c r="C104" s="55">
        <f t="shared" ref="C104:K104" si="28">SUM(C103:C103)</f>
        <v>52358</v>
      </c>
      <c r="D104" s="55">
        <f t="shared" si="28"/>
        <v>0</v>
      </c>
      <c r="E104" s="55">
        <f t="shared" si="28"/>
        <v>9506</v>
      </c>
      <c r="F104" s="67">
        <f t="shared" si="28"/>
        <v>52358000</v>
      </c>
      <c r="G104" s="67">
        <f t="shared" si="28"/>
        <v>0</v>
      </c>
      <c r="H104" s="67">
        <f t="shared" si="28"/>
        <v>9506000</v>
      </c>
      <c r="I104" s="67">
        <f t="shared" si="28"/>
        <v>51895835.409999996</v>
      </c>
      <c r="J104" s="67">
        <f t="shared" si="28"/>
        <v>0</v>
      </c>
      <c r="K104" s="67">
        <f t="shared" si="28"/>
        <v>9118885.9499999993</v>
      </c>
      <c r="M104" s="6"/>
      <c r="N104" s="6"/>
      <c r="O104" s="6"/>
      <c r="P104" s="6"/>
      <c r="Q104" s="6"/>
      <c r="R104" s="6"/>
    </row>
    <row r="105" spans="1:18" s="2" customFormat="1" ht="37.5">
      <c r="A105" s="76">
        <v>30</v>
      </c>
      <c r="B105" s="14" t="s">
        <v>55</v>
      </c>
      <c r="C105" s="57">
        <v>148252</v>
      </c>
      <c r="D105" s="57">
        <v>7037</v>
      </c>
      <c r="E105" s="57">
        <v>27316</v>
      </c>
      <c r="F105" s="66">
        <v>207716499.05000001</v>
      </c>
      <c r="G105" s="66">
        <v>7171008.0599999996</v>
      </c>
      <c r="H105" s="66">
        <v>37226602.590000004</v>
      </c>
      <c r="I105" s="66">
        <v>204040733.84999996</v>
      </c>
      <c r="J105" s="66">
        <v>6107665.5300000003</v>
      </c>
      <c r="K105" s="66">
        <v>35899371.709999993</v>
      </c>
      <c r="M105" s="6"/>
      <c r="N105" s="6"/>
      <c r="O105" s="6"/>
      <c r="P105" s="6"/>
      <c r="Q105" s="6"/>
      <c r="R105" s="6"/>
    </row>
    <row r="106" spans="1:18" s="2" customFormat="1" ht="37.5">
      <c r="A106" s="79">
        <v>30</v>
      </c>
      <c r="B106" s="14" t="s">
        <v>54</v>
      </c>
      <c r="C106" s="57">
        <v>5372</v>
      </c>
      <c r="D106" s="57"/>
      <c r="E106" s="57">
        <v>975</v>
      </c>
      <c r="F106" s="66">
        <v>5849803</v>
      </c>
      <c r="G106" s="66"/>
      <c r="H106" s="66">
        <v>1061776</v>
      </c>
      <c r="I106" s="66">
        <v>5301126.0599999996</v>
      </c>
      <c r="J106" s="66"/>
      <c r="K106" s="66">
        <v>962767</v>
      </c>
      <c r="M106" s="6"/>
      <c r="N106" s="6"/>
      <c r="O106" s="6"/>
      <c r="P106" s="6"/>
      <c r="Q106" s="6"/>
      <c r="R106" s="6"/>
    </row>
    <row r="107" spans="1:18" s="2" customFormat="1" ht="18.75">
      <c r="A107" s="81"/>
      <c r="B107" s="14" t="s">
        <v>72</v>
      </c>
      <c r="C107" s="57">
        <v>14734</v>
      </c>
      <c r="D107" s="57"/>
      <c r="E107" s="57">
        <v>3132</v>
      </c>
      <c r="F107" s="66">
        <v>15649476.190000001</v>
      </c>
      <c r="G107" s="66"/>
      <c r="H107" s="66">
        <v>3325922.74</v>
      </c>
      <c r="I107" s="66">
        <v>13132764.470000001</v>
      </c>
      <c r="J107" s="66"/>
      <c r="K107" s="66">
        <v>2780107.6100000003</v>
      </c>
      <c r="M107" s="6"/>
      <c r="N107" s="6"/>
      <c r="O107" s="6"/>
      <c r="P107" s="6"/>
      <c r="Q107" s="6"/>
      <c r="R107" s="6"/>
    </row>
    <row r="108" spans="1:18" s="5" customFormat="1" ht="19.5">
      <c r="A108" s="11" t="s">
        <v>3</v>
      </c>
      <c r="B108" s="12"/>
      <c r="C108" s="55">
        <f t="shared" ref="C108:K108" si="29">SUM(C105:C107)</f>
        <v>168358</v>
      </c>
      <c r="D108" s="55">
        <f t="shared" si="29"/>
        <v>7037</v>
      </c>
      <c r="E108" s="55">
        <f t="shared" si="29"/>
        <v>31423</v>
      </c>
      <c r="F108" s="67">
        <f t="shared" si="29"/>
        <v>229215778.24000001</v>
      </c>
      <c r="G108" s="67">
        <f t="shared" si="29"/>
        <v>7171008.0599999996</v>
      </c>
      <c r="H108" s="67">
        <f t="shared" si="29"/>
        <v>41614301.330000006</v>
      </c>
      <c r="I108" s="67">
        <f t="shared" si="29"/>
        <v>222474624.37999997</v>
      </c>
      <c r="J108" s="67">
        <f t="shared" si="29"/>
        <v>6107665.5300000003</v>
      </c>
      <c r="K108" s="67">
        <f t="shared" si="29"/>
        <v>39642246.319999993</v>
      </c>
      <c r="M108" s="6"/>
      <c r="N108" s="6"/>
      <c r="O108" s="6"/>
      <c r="P108" s="6"/>
      <c r="Q108" s="6"/>
      <c r="R108" s="6"/>
    </row>
    <row r="109" spans="1:18" s="2" customFormat="1" ht="37.5">
      <c r="A109" s="79">
        <v>31</v>
      </c>
      <c r="B109" s="14" t="s">
        <v>55</v>
      </c>
      <c r="C109" s="57">
        <v>305305</v>
      </c>
      <c r="D109" s="57">
        <v>10083</v>
      </c>
      <c r="E109" s="57">
        <v>19308</v>
      </c>
      <c r="F109" s="66">
        <v>551278524.06999993</v>
      </c>
      <c r="G109" s="66">
        <v>10531063.569999998</v>
      </c>
      <c r="H109" s="66">
        <v>24118948.91</v>
      </c>
      <c r="I109" s="66">
        <v>545075311.46000004</v>
      </c>
      <c r="J109" s="66">
        <v>9625610.8000000026</v>
      </c>
      <c r="K109" s="66">
        <v>22364836.349999998</v>
      </c>
      <c r="M109" s="6"/>
      <c r="N109" s="6"/>
      <c r="O109" s="6"/>
      <c r="P109" s="6"/>
      <c r="Q109" s="6"/>
      <c r="R109" s="6"/>
    </row>
    <row r="110" spans="1:18" s="2" customFormat="1" ht="37.5">
      <c r="A110" s="80"/>
      <c r="B110" s="14" t="s">
        <v>42</v>
      </c>
      <c r="C110" s="57">
        <v>18110</v>
      </c>
      <c r="D110" s="57"/>
      <c r="E110" s="57"/>
      <c r="F110" s="66">
        <v>36842962.93</v>
      </c>
      <c r="G110" s="66"/>
      <c r="H110" s="66"/>
      <c r="I110" s="66">
        <v>36842962.93</v>
      </c>
      <c r="J110" s="66"/>
      <c r="K110" s="66"/>
      <c r="M110" s="6"/>
      <c r="N110" s="6"/>
      <c r="O110" s="6"/>
      <c r="P110" s="6"/>
      <c r="Q110" s="6"/>
      <c r="R110" s="6"/>
    </row>
    <row r="111" spans="1:18" s="2" customFormat="1" ht="37.5">
      <c r="A111" s="80"/>
      <c r="B111" s="14" t="s">
        <v>30</v>
      </c>
      <c r="C111" s="57">
        <v>16725</v>
      </c>
      <c r="D111" s="57"/>
      <c r="E111" s="57"/>
      <c r="F111" s="66">
        <v>18444326.809999999</v>
      </c>
      <c r="G111" s="66"/>
      <c r="H111" s="66"/>
      <c r="I111" s="66">
        <v>18444326.809999999</v>
      </c>
      <c r="J111" s="66"/>
      <c r="K111" s="66"/>
      <c r="M111" s="6"/>
      <c r="N111" s="6"/>
      <c r="O111" s="6"/>
      <c r="P111" s="6"/>
      <c r="Q111" s="6"/>
      <c r="R111" s="6"/>
    </row>
    <row r="112" spans="1:18" s="2" customFormat="1" ht="37.5">
      <c r="A112" s="80"/>
      <c r="B112" s="14" t="s">
        <v>32</v>
      </c>
      <c r="C112" s="57">
        <v>18203</v>
      </c>
      <c r="D112" s="57"/>
      <c r="E112" s="57"/>
      <c r="F112" s="66">
        <v>18641590.5</v>
      </c>
      <c r="G112" s="66"/>
      <c r="H112" s="66"/>
      <c r="I112" s="66">
        <v>18641590.5</v>
      </c>
      <c r="J112" s="66"/>
      <c r="K112" s="66"/>
      <c r="M112" s="6"/>
      <c r="N112" s="6"/>
      <c r="O112" s="6"/>
      <c r="P112" s="6"/>
      <c r="Q112" s="6"/>
      <c r="R112" s="6"/>
    </row>
    <row r="113" spans="1:18" s="2" customFormat="1" ht="37.5" customHeight="1">
      <c r="A113" s="80"/>
      <c r="B113" s="14" t="s">
        <v>47</v>
      </c>
      <c r="C113" s="57">
        <v>3996</v>
      </c>
      <c r="D113" s="57"/>
      <c r="E113" s="57"/>
      <c r="F113" s="66">
        <v>9201005.9499999993</v>
      </c>
      <c r="G113" s="66"/>
      <c r="H113" s="66"/>
      <c r="I113" s="66">
        <v>9201005.9499999993</v>
      </c>
      <c r="J113" s="66"/>
      <c r="K113" s="66"/>
      <c r="M113" s="6"/>
      <c r="N113" s="6"/>
      <c r="O113" s="6"/>
      <c r="P113" s="6"/>
      <c r="Q113" s="6"/>
      <c r="R113" s="6"/>
    </row>
    <row r="114" spans="1:18" s="2" customFormat="1" ht="37.5">
      <c r="A114" s="80"/>
      <c r="B114" s="14" t="s">
        <v>31</v>
      </c>
      <c r="C114" s="57">
        <v>13806</v>
      </c>
      <c r="D114" s="57"/>
      <c r="E114" s="57"/>
      <c r="F114" s="66">
        <v>31690361.23</v>
      </c>
      <c r="G114" s="66"/>
      <c r="H114" s="66"/>
      <c r="I114" s="66">
        <v>31690361.23</v>
      </c>
      <c r="J114" s="66"/>
      <c r="K114" s="66"/>
      <c r="M114" s="6"/>
      <c r="N114" s="6"/>
      <c r="O114" s="6"/>
      <c r="P114" s="6"/>
      <c r="Q114" s="6"/>
      <c r="R114" s="6"/>
    </row>
    <row r="115" spans="1:18" s="2" customFormat="1" ht="37.5">
      <c r="A115" s="80"/>
      <c r="B115" s="14" t="s">
        <v>41</v>
      </c>
      <c r="C115" s="57">
        <v>18143</v>
      </c>
      <c r="D115" s="57"/>
      <c r="E115" s="57"/>
      <c r="F115" s="66">
        <v>35407919.159999996</v>
      </c>
      <c r="G115" s="66"/>
      <c r="H115" s="66"/>
      <c r="I115" s="66">
        <v>35407919.159999996</v>
      </c>
      <c r="J115" s="66"/>
      <c r="K115" s="66"/>
      <c r="M115" s="6"/>
      <c r="N115" s="6"/>
      <c r="O115" s="6"/>
      <c r="P115" s="6"/>
      <c r="Q115" s="6"/>
      <c r="R115" s="6"/>
    </row>
    <row r="116" spans="1:18" s="2" customFormat="1" ht="37.5">
      <c r="A116" s="80"/>
      <c r="B116" s="69" t="s">
        <v>33</v>
      </c>
      <c r="C116" s="72">
        <v>22896</v>
      </c>
      <c r="D116" s="72"/>
      <c r="E116" s="72"/>
      <c r="F116" s="71">
        <v>50522585.219999999</v>
      </c>
      <c r="G116" s="71"/>
      <c r="H116" s="71"/>
      <c r="I116" s="71">
        <v>50522585.219999999</v>
      </c>
      <c r="J116" s="71"/>
      <c r="K116" s="71"/>
      <c r="M116" s="6"/>
      <c r="N116" s="6"/>
      <c r="O116" s="6"/>
      <c r="P116" s="6"/>
      <c r="Q116" s="6"/>
      <c r="R116" s="6"/>
    </row>
    <row r="117" spans="1:18" s="2" customFormat="1" ht="37.5">
      <c r="A117" s="80"/>
      <c r="B117" s="14" t="s">
        <v>34</v>
      </c>
      <c r="C117" s="57">
        <v>4254</v>
      </c>
      <c r="D117" s="57"/>
      <c r="E117" s="57"/>
      <c r="F117" s="66">
        <v>9277599.0399999991</v>
      </c>
      <c r="G117" s="66"/>
      <c r="H117" s="66"/>
      <c r="I117" s="66">
        <v>9277599.0399999991</v>
      </c>
      <c r="J117" s="66"/>
      <c r="K117" s="66"/>
      <c r="M117" s="6"/>
      <c r="N117" s="6"/>
      <c r="O117" s="6"/>
      <c r="P117" s="6"/>
      <c r="Q117" s="6"/>
      <c r="R117" s="6"/>
    </row>
    <row r="118" spans="1:18" s="2" customFormat="1" ht="37.5">
      <c r="A118" s="80"/>
      <c r="B118" s="14" t="s">
        <v>36</v>
      </c>
      <c r="C118" s="57">
        <v>16482</v>
      </c>
      <c r="D118" s="57"/>
      <c r="E118" s="57"/>
      <c r="F118" s="66">
        <v>30412487.93</v>
      </c>
      <c r="G118" s="66"/>
      <c r="H118" s="66"/>
      <c r="I118" s="66">
        <v>30412487.93</v>
      </c>
      <c r="J118" s="66"/>
      <c r="K118" s="66"/>
      <c r="M118" s="6"/>
      <c r="N118" s="6"/>
      <c r="O118" s="6"/>
      <c r="P118" s="6"/>
      <c r="Q118" s="6"/>
      <c r="R118" s="6"/>
    </row>
    <row r="119" spans="1:18" s="2" customFormat="1" ht="37.5">
      <c r="A119" s="80"/>
      <c r="B119" s="14" t="s">
        <v>35</v>
      </c>
      <c r="C119" s="57">
        <v>6394</v>
      </c>
      <c r="D119" s="57"/>
      <c r="E119" s="57"/>
      <c r="F119" s="66">
        <v>11883489.15</v>
      </c>
      <c r="G119" s="66"/>
      <c r="H119" s="66"/>
      <c r="I119" s="66">
        <v>11883489.15</v>
      </c>
      <c r="J119" s="66"/>
      <c r="K119" s="66"/>
      <c r="M119" s="6"/>
      <c r="N119" s="6"/>
      <c r="O119" s="6"/>
      <c r="P119" s="6"/>
      <c r="Q119" s="6"/>
      <c r="R119" s="6"/>
    </row>
    <row r="120" spans="1:18" s="2" customFormat="1" ht="37.5">
      <c r="A120" s="80"/>
      <c r="B120" s="14" t="s">
        <v>43</v>
      </c>
      <c r="C120" s="57">
        <v>7191</v>
      </c>
      <c r="D120" s="57"/>
      <c r="E120" s="57"/>
      <c r="F120" s="66">
        <v>8322160.3200000003</v>
      </c>
      <c r="G120" s="66"/>
      <c r="H120" s="66"/>
      <c r="I120" s="66">
        <v>8322160.3200000003</v>
      </c>
      <c r="J120" s="66"/>
      <c r="K120" s="66"/>
      <c r="M120" s="6"/>
      <c r="N120" s="6"/>
      <c r="O120" s="6"/>
      <c r="P120" s="6"/>
      <c r="Q120" s="6"/>
      <c r="R120" s="6"/>
    </row>
    <row r="121" spans="1:18" s="2" customFormat="1" ht="37.5">
      <c r="A121" s="80"/>
      <c r="B121" s="14" t="s">
        <v>37</v>
      </c>
      <c r="C121" s="57">
        <v>18178</v>
      </c>
      <c r="D121" s="57"/>
      <c r="E121" s="57"/>
      <c r="F121" s="66">
        <v>42400932.25</v>
      </c>
      <c r="G121" s="66"/>
      <c r="H121" s="66"/>
      <c r="I121" s="66">
        <v>42400932.25</v>
      </c>
      <c r="J121" s="66"/>
      <c r="K121" s="66"/>
      <c r="M121" s="6"/>
      <c r="N121" s="6"/>
      <c r="O121" s="6"/>
      <c r="P121" s="6"/>
      <c r="Q121" s="6"/>
      <c r="R121" s="6"/>
    </row>
    <row r="122" spans="1:18" s="2" customFormat="1" ht="37.5">
      <c r="A122" s="80"/>
      <c r="B122" s="14" t="s">
        <v>38</v>
      </c>
      <c r="C122" s="57">
        <v>10976</v>
      </c>
      <c r="D122" s="57"/>
      <c r="E122" s="57"/>
      <c r="F122" s="66">
        <v>15908413.1</v>
      </c>
      <c r="G122" s="66"/>
      <c r="H122" s="66"/>
      <c r="I122" s="66">
        <v>15908413.1</v>
      </c>
      <c r="J122" s="66"/>
      <c r="K122" s="66"/>
      <c r="M122" s="6"/>
      <c r="N122" s="6"/>
      <c r="O122" s="6"/>
      <c r="P122" s="6"/>
      <c r="Q122" s="6"/>
      <c r="R122" s="6"/>
    </row>
    <row r="123" spans="1:18" s="2" customFormat="1" ht="37.5">
      <c r="A123" s="80"/>
      <c r="B123" s="14" t="s">
        <v>44</v>
      </c>
      <c r="C123" s="57">
        <v>11204</v>
      </c>
      <c r="D123" s="57"/>
      <c r="E123" s="57"/>
      <c r="F123" s="66">
        <v>14091018.17</v>
      </c>
      <c r="G123" s="66"/>
      <c r="H123" s="66"/>
      <c r="I123" s="66">
        <v>14091018.17</v>
      </c>
      <c r="J123" s="66"/>
      <c r="K123" s="66"/>
      <c r="M123" s="6"/>
      <c r="N123" s="6"/>
      <c r="O123" s="6"/>
      <c r="P123" s="6"/>
      <c r="Q123" s="6"/>
      <c r="R123" s="6"/>
    </row>
    <row r="124" spans="1:18" s="2" customFormat="1" ht="37.5">
      <c r="A124" s="80"/>
      <c r="B124" s="14" t="s">
        <v>29</v>
      </c>
      <c r="C124" s="57">
        <v>21968</v>
      </c>
      <c r="D124" s="57"/>
      <c r="E124" s="57"/>
      <c r="F124" s="66">
        <v>45375094.990000002</v>
      </c>
      <c r="G124" s="66"/>
      <c r="H124" s="66"/>
      <c r="I124" s="66">
        <v>45375094.990000002</v>
      </c>
      <c r="J124" s="66"/>
      <c r="K124" s="66"/>
      <c r="M124" s="6"/>
      <c r="N124" s="6"/>
      <c r="O124" s="6"/>
      <c r="P124" s="6"/>
      <c r="Q124" s="6"/>
      <c r="R124" s="6"/>
    </row>
    <row r="125" spans="1:18" s="2" customFormat="1" ht="37.5">
      <c r="A125" s="80"/>
      <c r="B125" s="14" t="s">
        <v>45</v>
      </c>
      <c r="C125" s="57">
        <v>11775</v>
      </c>
      <c r="D125" s="57"/>
      <c r="E125" s="57"/>
      <c r="F125" s="66">
        <v>21246312.620000001</v>
      </c>
      <c r="G125" s="66"/>
      <c r="H125" s="66"/>
      <c r="I125" s="66">
        <v>21246312.620000001</v>
      </c>
      <c r="J125" s="66"/>
      <c r="K125" s="66"/>
      <c r="M125" s="6"/>
      <c r="N125" s="6"/>
      <c r="O125" s="6"/>
      <c r="P125" s="6"/>
      <c r="Q125" s="6"/>
      <c r="R125" s="6"/>
    </row>
    <row r="126" spans="1:18" s="2" customFormat="1" ht="18.75">
      <c r="A126" s="81"/>
      <c r="B126" s="14" t="s">
        <v>72</v>
      </c>
      <c r="C126" s="57">
        <v>70073</v>
      </c>
      <c r="D126" s="57"/>
      <c r="E126" s="57">
        <v>5079</v>
      </c>
      <c r="F126" s="66">
        <v>8701028.1600000001</v>
      </c>
      <c r="G126" s="66"/>
      <c r="H126" s="66">
        <v>1930672</v>
      </c>
      <c r="I126" s="66">
        <v>1017569.5199999999</v>
      </c>
      <c r="J126" s="66"/>
      <c r="K126" s="66">
        <v>197368.53999999998</v>
      </c>
      <c r="M126" s="6"/>
      <c r="N126" s="6"/>
      <c r="O126" s="6"/>
      <c r="P126" s="6"/>
      <c r="Q126" s="6"/>
      <c r="R126" s="6"/>
    </row>
    <row r="127" spans="1:18" s="2" customFormat="1" ht="19.5">
      <c r="A127" s="35" t="s">
        <v>3</v>
      </c>
      <c r="B127" s="12"/>
      <c r="C127" s="55">
        <f t="shared" ref="C127:K127" si="30">SUM(C109:C126)</f>
        <v>595679</v>
      </c>
      <c r="D127" s="55">
        <f t="shared" si="30"/>
        <v>10083</v>
      </c>
      <c r="E127" s="55">
        <f t="shared" si="30"/>
        <v>24387</v>
      </c>
      <c r="F127" s="67">
        <f t="shared" si="30"/>
        <v>959647811.59999979</v>
      </c>
      <c r="G127" s="67">
        <f>SUM(G109:G126)</f>
        <v>10531063.569999998</v>
      </c>
      <c r="H127" s="67">
        <f t="shared" si="30"/>
        <v>26049620.91</v>
      </c>
      <c r="I127" s="67">
        <f t="shared" si="30"/>
        <v>945761140.3499999</v>
      </c>
      <c r="J127" s="67">
        <f t="shared" si="30"/>
        <v>9625610.8000000026</v>
      </c>
      <c r="K127" s="67">
        <f t="shared" si="30"/>
        <v>22562204.889999997</v>
      </c>
      <c r="M127" s="6"/>
      <c r="N127" s="6"/>
      <c r="O127" s="6"/>
      <c r="P127" s="6"/>
      <c r="Q127" s="6"/>
      <c r="R127" s="6"/>
    </row>
    <row r="128" spans="1:18" s="2" customFormat="1" ht="37.5">
      <c r="A128" s="79">
        <v>32</v>
      </c>
      <c r="B128" s="34" t="s">
        <v>28</v>
      </c>
      <c r="C128" s="57">
        <v>2720</v>
      </c>
      <c r="D128" s="57"/>
      <c r="E128" s="57">
        <v>480</v>
      </c>
      <c r="F128" s="66">
        <v>23534000</v>
      </c>
      <c r="G128" s="66"/>
      <c r="H128" s="66">
        <v>3889000</v>
      </c>
      <c r="I128" s="66">
        <v>22711346.890000001</v>
      </c>
      <c r="J128" s="66"/>
      <c r="K128" s="66">
        <v>3743178.85</v>
      </c>
      <c r="M128" s="6"/>
      <c r="N128" s="6"/>
      <c r="O128" s="6"/>
      <c r="P128" s="6"/>
      <c r="Q128" s="6"/>
      <c r="R128" s="6"/>
    </row>
    <row r="129" spans="1:18" s="2" customFormat="1" ht="37.5">
      <c r="A129" s="80"/>
      <c r="B129" s="34" t="s">
        <v>55</v>
      </c>
      <c r="C129" s="57">
        <v>4719</v>
      </c>
      <c r="D129" s="57"/>
      <c r="E129" s="57">
        <v>257</v>
      </c>
      <c r="F129" s="66">
        <v>4006730</v>
      </c>
      <c r="G129" s="66"/>
      <c r="H129" s="66">
        <v>70943</v>
      </c>
      <c r="I129" s="66">
        <v>924733.73</v>
      </c>
      <c r="J129" s="66"/>
      <c r="K129" s="66">
        <v>56292.7</v>
      </c>
      <c r="M129" s="6"/>
      <c r="N129" s="6"/>
      <c r="O129" s="6"/>
      <c r="P129" s="6"/>
      <c r="Q129" s="6"/>
      <c r="R129" s="6"/>
    </row>
    <row r="130" spans="1:18" s="28" customFormat="1" ht="37.5" customHeight="1">
      <c r="A130" s="80"/>
      <c r="B130" s="34" t="s">
        <v>54</v>
      </c>
      <c r="C130" s="57">
        <v>18472</v>
      </c>
      <c r="D130" s="57"/>
      <c r="E130" s="57">
        <v>3355</v>
      </c>
      <c r="F130" s="66">
        <v>1457229</v>
      </c>
      <c r="G130" s="66"/>
      <c r="H130" s="66">
        <v>265000</v>
      </c>
      <c r="I130" s="66"/>
      <c r="J130" s="66"/>
      <c r="K130" s="66"/>
      <c r="M130" s="6"/>
      <c r="N130" s="6"/>
      <c r="O130" s="6"/>
      <c r="P130" s="6"/>
      <c r="Q130" s="6"/>
      <c r="R130" s="6"/>
    </row>
    <row r="131" spans="1:18" s="28" customFormat="1" ht="37.5" customHeight="1">
      <c r="A131" s="80"/>
      <c r="B131" s="34" t="s">
        <v>48</v>
      </c>
      <c r="C131" s="57"/>
      <c r="D131" s="57"/>
      <c r="E131" s="57"/>
      <c r="F131" s="66"/>
      <c r="G131" s="66">
        <v>22000</v>
      </c>
      <c r="H131" s="66">
        <v>26600</v>
      </c>
      <c r="I131" s="66"/>
      <c r="J131" s="66">
        <v>15820.59</v>
      </c>
      <c r="K131" s="66">
        <v>20129.759999999998</v>
      </c>
      <c r="M131" s="6"/>
      <c r="N131" s="6"/>
      <c r="O131" s="6"/>
      <c r="P131" s="6"/>
      <c r="Q131" s="6"/>
      <c r="R131" s="6"/>
    </row>
    <row r="132" spans="1:18" s="28" customFormat="1" ht="37.5" customHeight="1">
      <c r="A132" s="80"/>
      <c r="B132" s="34" t="s">
        <v>42</v>
      </c>
      <c r="C132" s="57"/>
      <c r="D132" s="57"/>
      <c r="E132" s="57"/>
      <c r="F132" s="66">
        <v>53805</v>
      </c>
      <c r="G132" s="66"/>
      <c r="H132" s="66"/>
      <c r="I132" s="66">
        <v>43091.44</v>
      </c>
      <c r="J132" s="66"/>
      <c r="K132" s="66"/>
      <c r="M132" s="6"/>
      <c r="N132" s="6"/>
      <c r="O132" s="6"/>
      <c r="P132" s="6"/>
      <c r="Q132" s="6"/>
      <c r="R132" s="6"/>
    </row>
    <row r="133" spans="1:18" s="2" customFormat="1" ht="37.5">
      <c r="A133" s="81"/>
      <c r="B133" s="73" t="s">
        <v>30</v>
      </c>
      <c r="C133" s="72">
        <v>1250</v>
      </c>
      <c r="D133" s="72"/>
      <c r="E133" s="72">
        <v>72</v>
      </c>
      <c r="F133" s="71">
        <v>519232</v>
      </c>
      <c r="G133" s="71"/>
      <c r="H133" s="71">
        <v>66742</v>
      </c>
      <c r="I133" s="71">
        <v>460984.17</v>
      </c>
      <c r="J133" s="71"/>
      <c r="K133" s="71">
        <v>61899.95</v>
      </c>
      <c r="M133" s="6"/>
      <c r="N133" s="6"/>
      <c r="O133" s="6"/>
      <c r="P133" s="6"/>
      <c r="Q133" s="6"/>
      <c r="R133" s="6"/>
    </row>
    <row r="134" spans="1:18" s="2" customFormat="1" ht="37.5">
      <c r="A134" s="80">
        <v>32</v>
      </c>
      <c r="B134" s="73" t="s">
        <v>32</v>
      </c>
      <c r="C134" s="72">
        <v>1068</v>
      </c>
      <c r="D134" s="72"/>
      <c r="E134" s="72">
        <v>29</v>
      </c>
      <c r="F134" s="71">
        <v>666189</v>
      </c>
      <c r="G134" s="71"/>
      <c r="H134" s="71">
        <v>20000</v>
      </c>
      <c r="I134" s="71">
        <v>643327.75999999989</v>
      </c>
      <c r="J134" s="71"/>
      <c r="K134" s="71">
        <v>19962.5</v>
      </c>
      <c r="M134" s="6"/>
      <c r="N134" s="6"/>
      <c r="O134" s="6"/>
      <c r="P134" s="6"/>
      <c r="Q134" s="6"/>
      <c r="R134" s="6"/>
    </row>
    <row r="135" spans="1:18" s="2" customFormat="1" ht="37.5" customHeight="1">
      <c r="A135" s="80"/>
      <c r="B135" s="34" t="s">
        <v>47</v>
      </c>
      <c r="C135" s="57">
        <v>177</v>
      </c>
      <c r="D135" s="57"/>
      <c r="E135" s="57">
        <v>18</v>
      </c>
      <c r="F135" s="66">
        <v>331300</v>
      </c>
      <c r="G135" s="66"/>
      <c r="H135" s="66">
        <v>6436</v>
      </c>
      <c r="I135" s="66">
        <v>238513.15000000002</v>
      </c>
      <c r="J135" s="66"/>
      <c r="K135" s="66">
        <v>6433.49</v>
      </c>
      <c r="M135" s="6"/>
      <c r="N135" s="6"/>
      <c r="O135" s="6"/>
      <c r="P135" s="6"/>
      <c r="Q135" s="6"/>
      <c r="R135" s="6"/>
    </row>
    <row r="136" spans="1:18" s="2" customFormat="1" ht="37.5">
      <c r="A136" s="80"/>
      <c r="B136" s="73" t="s">
        <v>31</v>
      </c>
      <c r="C136" s="72">
        <v>4404</v>
      </c>
      <c r="D136" s="72"/>
      <c r="E136" s="72">
        <v>1014</v>
      </c>
      <c r="F136" s="71">
        <v>402000</v>
      </c>
      <c r="G136" s="71"/>
      <c r="H136" s="71">
        <v>30000</v>
      </c>
      <c r="I136" s="71"/>
      <c r="J136" s="71"/>
      <c r="K136" s="71"/>
      <c r="M136" s="6"/>
      <c r="N136" s="6"/>
      <c r="O136" s="6"/>
      <c r="P136" s="6"/>
      <c r="Q136" s="6"/>
      <c r="R136" s="6"/>
    </row>
    <row r="137" spans="1:18" s="2" customFormat="1" ht="37.5">
      <c r="A137" s="80"/>
      <c r="B137" s="34" t="s">
        <v>41</v>
      </c>
      <c r="C137" s="57">
        <v>716</v>
      </c>
      <c r="D137" s="57"/>
      <c r="E137" s="57">
        <v>526</v>
      </c>
      <c r="F137" s="66">
        <v>251387</v>
      </c>
      <c r="G137" s="66"/>
      <c r="H137" s="66">
        <v>63000</v>
      </c>
      <c r="I137" s="66">
        <v>40298.18</v>
      </c>
      <c r="J137" s="66"/>
      <c r="K137" s="66">
        <v>63000</v>
      </c>
      <c r="M137" s="6"/>
      <c r="N137" s="6"/>
      <c r="O137" s="6"/>
      <c r="P137" s="6"/>
      <c r="Q137" s="6"/>
      <c r="R137" s="6"/>
    </row>
    <row r="138" spans="1:18" s="2" customFormat="1" ht="37.5">
      <c r="A138" s="80"/>
      <c r="B138" s="34" t="s">
        <v>33</v>
      </c>
      <c r="C138" s="57">
        <v>541</v>
      </c>
      <c r="D138" s="57"/>
      <c r="E138" s="57">
        <v>95</v>
      </c>
      <c r="F138" s="66">
        <v>1888683</v>
      </c>
      <c r="G138" s="66"/>
      <c r="H138" s="66">
        <v>11000</v>
      </c>
      <c r="I138" s="66">
        <v>1321384.82</v>
      </c>
      <c r="J138" s="66"/>
      <c r="K138" s="66"/>
      <c r="M138" s="6"/>
      <c r="N138" s="6"/>
      <c r="O138" s="6"/>
      <c r="P138" s="6"/>
      <c r="Q138" s="6"/>
      <c r="R138" s="6"/>
    </row>
    <row r="139" spans="1:18" s="2" customFormat="1" ht="37.5">
      <c r="A139" s="80"/>
      <c r="B139" s="34" t="s">
        <v>35</v>
      </c>
      <c r="C139" s="57">
        <v>1616</v>
      </c>
      <c r="D139" s="57"/>
      <c r="E139" s="57">
        <v>368</v>
      </c>
      <c r="F139" s="66">
        <v>1758204</v>
      </c>
      <c r="G139" s="66"/>
      <c r="H139" s="66">
        <v>266965</v>
      </c>
      <c r="I139" s="66">
        <v>858764.17999999993</v>
      </c>
      <c r="J139" s="66"/>
      <c r="K139" s="66">
        <v>114527.54000000001</v>
      </c>
      <c r="M139" s="6"/>
      <c r="N139" s="6"/>
      <c r="O139" s="6"/>
      <c r="P139" s="6"/>
      <c r="Q139" s="6"/>
      <c r="R139" s="6"/>
    </row>
    <row r="140" spans="1:18" s="2" customFormat="1" ht="37.5">
      <c r="A140" s="80"/>
      <c r="B140" s="34" t="s">
        <v>37</v>
      </c>
      <c r="C140" s="57">
        <v>2004</v>
      </c>
      <c r="D140" s="57"/>
      <c r="E140" s="57">
        <v>400</v>
      </c>
      <c r="F140" s="66">
        <v>883000</v>
      </c>
      <c r="G140" s="66"/>
      <c r="H140" s="66">
        <v>170000</v>
      </c>
      <c r="I140" s="66">
        <v>881220.34</v>
      </c>
      <c r="J140" s="66"/>
      <c r="K140" s="66">
        <v>162424.26</v>
      </c>
      <c r="M140" s="6"/>
      <c r="N140" s="6"/>
      <c r="O140" s="6"/>
      <c r="P140" s="6"/>
      <c r="Q140" s="6"/>
      <c r="R140" s="6"/>
    </row>
    <row r="141" spans="1:18" s="2" customFormat="1" ht="18.75">
      <c r="A141" s="80"/>
      <c r="B141" s="34" t="s">
        <v>69</v>
      </c>
      <c r="C141" s="57"/>
      <c r="D141" s="57"/>
      <c r="E141" s="57"/>
      <c r="F141" s="66">
        <v>1338000</v>
      </c>
      <c r="G141" s="66"/>
      <c r="H141" s="66">
        <v>1646946</v>
      </c>
      <c r="I141" s="66">
        <v>1337998.81</v>
      </c>
      <c r="J141" s="66"/>
      <c r="K141" s="66">
        <v>910738.69</v>
      </c>
      <c r="M141" s="6"/>
      <c r="N141" s="6"/>
      <c r="O141" s="6"/>
      <c r="P141" s="6"/>
      <c r="Q141" s="6"/>
      <c r="R141" s="6"/>
    </row>
    <row r="142" spans="1:18" s="27" customFormat="1" ht="37.5" customHeight="1">
      <c r="A142" s="80"/>
      <c r="B142" s="34" t="s">
        <v>72</v>
      </c>
      <c r="C142" s="57">
        <v>805</v>
      </c>
      <c r="D142" s="57"/>
      <c r="E142" s="57">
        <v>105</v>
      </c>
      <c r="F142" s="66">
        <v>1402241</v>
      </c>
      <c r="G142" s="66"/>
      <c r="H142" s="66">
        <v>175815</v>
      </c>
      <c r="I142" s="66">
        <v>763794.08</v>
      </c>
      <c r="J142" s="66"/>
      <c r="K142" s="66">
        <v>161389.57</v>
      </c>
      <c r="M142" s="6"/>
      <c r="N142" s="6"/>
      <c r="O142" s="6"/>
      <c r="P142" s="6"/>
      <c r="Q142" s="6"/>
      <c r="R142" s="6"/>
    </row>
    <row r="143" spans="1:18" s="64" customFormat="1" ht="18.75">
      <c r="A143" s="81"/>
      <c r="B143" s="63" t="s">
        <v>58</v>
      </c>
      <c r="C143" s="49"/>
      <c r="D143" s="49">
        <v>37737</v>
      </c>
      <c r="E143" s="49">
        <v>21570</v>
      </c>
      <c r="F143" s="66"/>
      <c r="G143" s="66">
        <v>38189765</v>
      </c>
      <c r="H143" s="66">
        <v>21828797</v>
      </c>
      <c r="I143" s="66"/>
      <c r="J143" s="66">
        <v>31960860.77</v>
      </c>
      <c r="K143" s="66">
        <v>18270525.690000001</v>
      </c>
      <c r="M143" s="6"/>
      <c r="N143" s="6"/>
      <c r="O143" s="6"/>
      <c r="P143" s="6"/>
      <c r="Q143" s="6"/>
      <c r="R143" s="6"/>
    </row>
    <row r="144" spans="1:18" s="2" customFormat="1" ht="19.5">
      <c r="A144" s="11" t="s">
        <v>3</v>
      </c>
      <c r="B144" s="12"/>
      <c r="C144" s="55">
        <f t="shared" ref="C144:K144" si="31">SUM(C128:C143)</f>
        <v>38492</v>
      </c>
      <c r="D144" s="55">
        <f t="shared" si="31"/>
        <v>37737</v>
      </c>
      <c r="E144" s="55">
        <f t="shared" si="31"/>
        <v>28289</v>
      </c>
      <c r="F144" s="67">
        <f t="shared" si="31"/>
        <v>38492000</v>
      </c>
      <c r="G144" s="67">
        <f t="shared" si="31"/>
        <v>38211765</v>
      </c>
      <c r="H144" s="67">
        <f t="shared" si="31"/>
        <v>28537244</v>
      </c>
      <c r="I144" s="67">
        <f t="shared" si="31"/>
        <v>30225457.550000001</v>
      </c>
      <c r="J144" s="67">
        <f t="shared" si="31"/>
        <v>31976681.359999999</v>
      </c>
      <c r="K144" s="67">
        <f t="shared" si="31"/>
        <v>23590503</v>
      </c>
      <c r="M144" s="6"/>
      <c r="N144" s="6"/>
      <c r="O144" s="6"/>
      <c r="P144" s="6"/>
      <c r="Q144" s="6"/>
      <c r="R144" s="6"/>
    </row>
    <row r="145" spans="1:18" s="64" customFormat="1" ht="18.75">
      <c r="A145" s="47">
        <v>33</v>
      </c>
      <c r="B145" s="48" t="s">
        <v>58</v>
      </c>
      <c r="C145" s="49">
        <v>10765639</v>
      </c>
      <c r="D145" s="49">
        <v>73046</v>
      </c>
      <c r="E145" s="49">
        <v>1539536</v>
      </c>
      <c r="F145" s="66">
        <v>19910450000</v>
      </c>
      <c r="G145" s="66">
        <v>73046000</v>
      </c>
      <c r="H145" s="66">
        <v>4363711000</v>
      </c>
      <c r="I145" s="66">
        <v>19798123212.66</v>
      </c>
      <c r="J145" s="66">
        <v>71029104.420000002</v>
      </c>
      <c r="K145" s="66">
        <v>4304449878.75</v>
      </c>
      <c r="M145" s="6"/>
      <c r="N145" s="6"/>
      <c r="O145" s="6"/>
      <c r="P145" s="6"/>
      <c r="Q145" s="6"/>
      <c r="R145" s="6"/>
    </row>
    <row r="146" spans="1:18" s="2" customFormat="1" ht="19.5">
      <c r="A146" s="11" t="s">
        <v>3</v>
      </c>
      <c r="B146" s="12"/>
      <c r="C146" s="55">
        <f t="shared" ref="C146:K146" si="32">SUM(C145)</f>
        <v>10765639</v>
      </c>
      <c r="D146" s="55">
        <f t="shared" si="32"/>
        <v>73046</v>
      </c>
      <c r="E146" s="55">
        <f t="shared" si="32"/>
        <v>1539536</v>
      </c>
      <c r="F146" s="67">
        <f t="shared" si="32"/>
        <v>19910450000</v>
      </c>
      <c r="G146" s="67">
        <f t="shared" si="32"/>
        <v>73046000</v>
      </c>
      <c r="H146" s="67">
        <f t="shared" si="32"/>
        <v>4363711000</v>
      </c>
      <c r="I146" s="67">
        <f t="shared" si="32"/>
        <v>19798123212.66</v>
      </c>
      <c r="J146" s="67">
        <f t="shared" si="32"/>
        <v>71029104.420000002</v>
      </c>
      <c r="K146" s="67">
        <f t="shared" si="32"/>
        <v>4304449878.75</v>
      </c>
      <c r="M146" s="6"/>
      <c r="N146" s="6"/>
      <c r="O146" s="6"/>
      <c r="P146" s="6"/>
      <c r="Q146" s="6"/>
      <c r="R146" s="6"/>
    </row>
    <row r="147" spans="1:18" s="2" customFormat="1" ht="37.5">
      <c r="A147" s="79">
        <v>34</v>
      </c>
      <c r="B147" s="34" t="s">
        <v>28</v>
      </c>
      <c r="C147" s="57">
        <v>11910</v>
      </c>
      <c r="D147" s="57">
        <v>16377</v>
      </c>
      <c r="E147" s="57">
        <v>3108</v>
      </c>
      <c r="F147" s="66">
        <v>17468339</v>
      </c>
      <c r="G147" s="66">
        <v>15999113</v>
      </c>
      <c r="H147" s="66">
        <v>3138386</v>
      </c>
      <c r="I147" s="66">
        <v>16138156.270000001</v>
      </c>
      <c r="J147" s="66">
        <v>15189495.289999999</v>
      </c>
      <c r="K147" s="66">
        <v>2976986.4899999993</v>
      </c>
      <c r="M147" s="6"/>
      <c r="N147" s="6"/>
      <c r="O147" s="6"/>
      <c r="P147" s="6"/>
      <c r="Q147" s="6"/>
      <c r="R147" s="6"/>
    </row>
    <row r="148" spans="1:18" s="2" customFormat="1" ht="37.5">
      <c r="A148" s="80"/>
      <c r="B148" s="34" t="s">
        <v>79</v>
      </c>
      <c r="C148" s="57"/>
      <c r="D148" s="57"/>
      <c r="E148" s="57"/>
      <c r="F148" s="66">
        <v>1978274</v>
      </c>
      <c r="G148" s="66"/>
      <c r="H148" s="66">
        <v>2478800</v>
      </c>
      <c r="I148" s="66">
        <v>1978273.66</v>
      </c>
      <c r="J148" s="66"/>
      <c r="K148" s="66">
        <v>2461153.12</v>
      </c>
      <c r="M148" s="6"/>
      <c r="N148" s="6"/>
      <c r="O148" s="6"/>
      <c r="P148" s="6"/>
      <c r="Q148" s="6"/>
      <c r="R148" s="6"/>
    </row>
    <row r="149" spans="1:18" s="2" customFormat="1" ht="37.5" customHeight="1">
      <c r="A149" s="80"/>
      <c r="B149" s="34" t="s">
        <v>27</v>
      </c>
      <c r="C149" s="57">
        <v>5809620</v>
      </c>
      <c r="D149" s="57">
        <v>154081</v>
      </c>
      <c r="E149" s="57">
        <v>27999</v>
      </c>
      <c r="F149" s="66">
        <v>8263762024</v>
      </c>
      <c r="G149" s="66">
        <v>168132011</v>
      </c>
      <c r="H149" s="66">
        <v>30539232</v>
      </c>
      <c r="I149" s="66">
        <v>8184276012.9099998</v>
      </c>
      <c r="J149" s="66">
        <v>144573846.36000001</v>
      </c>
      <c r="K149" s="66">
        <v>26256272.089999989</v>
      </c>
      <c r="M149" s="6"/>
      <c r="N149" s="6"/>
      <c r="O149" s="6"/>
      <c r="P149" s="6"/>
      <c r="Q149" s="6"/>
      <c r="R149" s="6"/>
    </row>
    <row r="150" spans="1:18" s="2" customFormat="1" ht="37.5" customHeight="1">
      <c r="A150" s="80"/>
      <c r="B150" s="34" t="s">
        <v>39</v>
      </c>
      <c r="C150" s="57">
        <v>954801</v>
      </c>
      <c r="D150" s="57">
        <v>2125</v>
      </c>
      <c r="E150" s="57">
        <v>1875</v>
      </c>
      <c r="F150" s="66">
        <v>1117461564</v>
      </c>
      <c r="G150" s="66">
        <v>11225910</v>
      </c>
      <c r="H150" s="66">
        <v>5059090</v>
      </c>
      <c r="I150" s="66">
        <v>1102350612.4400001</v>
      </c>
      <c r="J150" s="66">
        <v>11011370.119999999</v>
      </c>
      <c r="K150" s="66">
        <v>4570172.620000001</v>
      </c>
      <c r="M150" s="6"/>
      <c r="N150" s="6"/>
      <c r="O150" s="6"/>
      <c r="P150" s="6"/>
      <c r="Q150" s="6"/>
      <c r="R150" s="6"/>
    </row>
    <row r="151" spans="1:18" s="2" customFormat="1" ht="37.5">
      <c r="A151" s="80"/>
      <c r="B151" s="34" t="s">
        <v>55</v>
      </c>
      <c r="C151" s="57">
        <v>759960</v>
      </c>
      <c r="D151" s="57">
        <v>89752</v>
      </c>
      <c r="E151" s="57">
        <v>102230</v>
      </c>
      <c r="F151" s="66">
        <v>1082642354</v>
      </c>
      <c r="G151" s="66">
        <v>82423793</v>
      </c>
      <c r="H151" s="66">
        <v>135312183</v>
      </c>
      <c r="I151" s="66">
        <v>1044476050.3699999</v>
      </c>
      <c r="J151" s="66">
        <v>73177245.950000018</v>
      </c>
      <c r="K151" s="66">
        <v>123577306.84</v>
      </c>
      <c r="M151" s="6"/>
      <c r="N151" s="6"/>
      <c r="O151" s="6"/>
      <c r="P151" s="6"/>
      <c r="Q151" s="6"/>
      <c r="R151" s="6"/>
    </row>
    <row r="152" spans="1:18" s="2" customFormat="1" ht="37.5">
      <c r="A152" s="80"/>
      <c r="B152" s="34" t="s">
        <v>54</v>
      </c>
      <c r="C152" s="57"/>
      <c r="D152" s="57">
        <v>3640</v>
      </c>
      <c r="E152" s="57">
        <v>659</v>
      </c>
      <c r="F152" s="66"/>
      <c r="G152" s="66">
        <v>3117232</v>
      </c>
      <c r="H152" s="66">
        <v>580662</v>
      </c>
      <c r="I152" s="66"/>
      <c r="J152" s="66">
        <v>3010080.61</v>
      </c>
      <c r="K152" s="66">
        <v>546673.4800000001</v>
      </c>
      <c r="M152" s="6"/>
      <c r="N152" s="6"/>
      <c r="O152" s="6"/>
      <c r="P152" s="6"/>
      <c r="Q152" s="6"/>
      <c r="R152" s="6"/>
    </row>
    <row r="153" spans="1:18" s="2" customFormat="1" ht="18.75">
      <c r="A153" s="80"/>
      <c r="B153" s="34" t="s">
        <v>25</v>
      </c>
      <c r="C153" s="57"/>
      <c r="D153" s="57">
        <v>97220</v>
      </c>
      <c r="E153" s="57">
        <v>17155</v>
      </c>
      <c r="F153" s="66"/>
      <c r="G153" s="66">
        <v>112445856</v>
      </c>
      <c r="H153" s="66">
        <v>19842481</v>
      </c>
      <c r="I153" s="66"/>
      <c r="J153" s="66">
        <v>109371171.56999999</v>
      </c>
      <c r="K153" s="66">
        <v>19300800.449999999</v>
      </c>
      <c r="M153" s="6"/>
      <c r="N153" s="6"/>
      <c r="O153" s="6"/>
      <c r="P153" s="6"/>
      <c r="Q153" s="6"/>
      <c r="R153" s="6"/>
    </row>
    <row r="154" spans="1:18" s="2" customFormat="1" ht="18.75">
      <c r="A154" s="80"/>
      <c r="B154" s="34" t="s">
        <v>40</v>
      </c>
      <c r="C154" s="57"/>
      <c r="D154" s="57">
        <v>11896</v>
      </c>
      <c r="E154" s="57">
        <v>638</v>
      </c>
      <c r="F154" s="66"/>
      <c r="G154" s="66">
        <v>12272568</v>
      </c>
      <c r="H154" s="66">
        <v>1411896</v>
      </c>
      <c r="I154" s="66"/>
      <c r="J154" s="66">
        <v>11034830.050000001</v>
      </c>
      <c r="K154" s="66">
        <v>1348145.26</v>
      </c>
      <c r="M154" s="6"/>
      <c r="N154" s="6"/>
      <c r="O154" s="6"/>
      <c r="P154" s="6"/>
      <c r="Q154" s="6"/>
      <c r="R154" s="6"/>
    </row>
    <row r="155" spans="1:18" s="2" customFormat="1" ht="18.75">
      <c r="A155" s="80"/>
      <c r="B155" s="34" t="s">
        <v>48</v>
      </c>
      <c r="C155" s="57"/>
      <c r="D155" s="57">
        <v>12901</v>
      </c>
      <c r="E155" s="57"/>
      <c r="F155" s="66"/>
      <c r="G155" s="66">
        <v>12487010</v>
      </c>
      <c r="H155" s="66"/>
      <c r="I155" s="66"/>
      <c r="J155" s="66">
        <v>11304702.82</v>
      </c>
      <c r="K155" s="66"/>
      <c r="M155" s="6"/>
      <c r="N155" s="6"/>
      <c r="O155" s="6"/>
      <c r="P155" s="6"/>
      <c r="Q155" s="6"/>
      <c r="R155" s="6"/>
    </row>
    <row r="156" spans="1:18" s="2" customFormat="1" ht="37.5" customHeight="1">
      <c r="A156" s="80"/>
      <c r="B156" s="34" t="s">
        <v>42</v>
      </c>
      <c r="C156" s="57">
        <v>975127</v>
      </c>
      <c r="D156" s="57">
        <v>53442</v>
      </c>
      <c r="E156" s="57">
        <v>13608</v>
      </c>
      <c r="F156" s="66">
        <v>1141259895</v>
      </c>
      <c r="G156" s="66">
        <v>64655266</v>
      </c>
      <c r="H156" s="66">
        <v>14877941</v>
      </c>
      <c r="I156" s="66">
        <v>1050414241.5200001</v>
      </c>
      <c r="J156" s="66">
        <v>60743607.019999996</v>
      </c>
      <c r="K156" s="66">
        <v>13826672.459999999</v>
      </c>
      <c r="M156" s="6"/>
      <c r="N156" s="6"/>
      <c r="O156" s="6"/>
      <c r="P156" s="6"/>
      <c r="Q156" s="6"/>
      <c r="R156" s="6"/>
    </row>
    <row r="157" spans="1:18" s="2" customFormat="1" ht="37.5" customHeight="1">
      <c r="A157" s="80"/>
      <c r="B157" s="34" t="s">
        <v>30</v>
      </c>
      <c r="C157" s="57">
        <v>1082346</v>
      </c>
      <c r="D157" s="57">
        <v>63022</v>
      </c>
      <c r="E157" s="57">
        <v>34335</v>
      </c>
      <c r="F157" s="66">
        <v>1375330793</v>
      </c>
      <c r="G157" s="66">
        <v>72340799</v>
      </c>
      <c r="H157" s="66">
        <v>47702958</v>
      </c>
      <c r="I157" s="66">
        <v>1312112497.25</v>
      </c>
      <c r="J157" s="66">
        <v>71952274.819999993</v>
      </c>
      <c r="K157" s="66">
        <v>45726141.420000002</v>
      </c>
      <c r="M157" s="6"/>
      <c r="N157" s="6"/>
      <c r="O157" s="6"/>
      <c r="P157" s="6"/>
      <c r="Q157" s="6"/>
      <c r="R157" s="6"/>
    </row>
    <row r="158" spans="1:18" s="2" customFormat="1" ht="37.5" customHeight="1">
      <c r="A158" s="80"/>
      <c r="B158" s="34" t="s">
        <v>32</v>
      </c>
      <c r="C158" s="57">
        <v>561629</v>
      </c>
      <c r="D158" s="57">
        <v>45636</v>
      </c>
      <c r="E158" s="57">
        <v>13718</v>
      </c>
      <c r="F158" s="66">
        <v>775803660</v>
      </c>
      <c r="G158" s="66">
        <v>67665000</v>
      </c>
      <c r="H158" s="66">
        <v>24767693</v>
      </c>
      <c r="I158" s="66">
        <v>771944661.15999985</v>
      </c>
      <c r="J158" s="66">
        <v>67647709.650000006</v>
      </c>
      <c r="K158" s="66">
        <v>24717615.930000003</v>
      </c>
      <c r="M158" s="6"/>
      <c r="N158" s="6"/>
      <c r="O158" s="6"/>
      <c r="P158" s="6"/>
      <c r="Q158" s="6"/>
      <c r="R158" s="6"/>
    </row>
    <row r="159" spans="1:18" s="2" customFormat="1" ht="37.5" customHeight="1">
      <c r="A159" s="80"/>
      <c r="B159" s="34" t="s">
        <v>47</v>
      </c>
      <c r="C159" s="57">
        <v>301680</v>
      </c>
      <c r="D159" s="57">
        <v>14537</v>
      </c>
      <c r="E159" s="57">
        <v>4606</v>
      </c>
      <c r="F159" s="66">
        <v>609430000</v>
      </c>
      <c r="G159" s="66">
        <v>32429498</v>
      </c>
      <c r="H159" s="66">
        <v>9612962</v>
      </c>
      <c r="I159" s="66">
        <v>581581754.06999993</v>
      </c>
      <c r="J159" s="66">
        <v>32362222.52</v>
      </c>
      <c r="K159" s="66">
        <v>9352488.5299999993</v>
      </c>
      <c r="M159" s="6"/>
      <c r="N159" s="6"/>
      <c r="O159" s="6"/>
      <c r="P159" s="6"/>
      <c r="Q159" s="6"/>
      <c r="R159" s="6"/>
    </row>
    <row r="160" spans="1:18" s="2" customFormat="1" ht="37.5" customHeight="1">
      <c r="A160" s="80"/>
      <c r="B160" s="34" t="s">
        <v>80</v>
      </c>
      <c r="C160" s="57"/>
      <c r="D160" s="57"/>
      <c r="E160" s="57"/>
      <c r="F160" s="66">
        <v>33984</v>
      </c>
      <c r="G160" s="66"/>
      <c r="H160" s="66"/>
      <c r="I160" s="66">
        <v>33983.620000000003</v>
      </c>
      <c r="J160" s="66"/>
      <c r="K160" s="66"/>
      <c r="M160" s="6"/>
      <c r="N160" s="6"/>
      <c r="O160" s="6"/>
      <c r="P160" s="6"/>
      <c r="Q160" s="6"/>
      <c r="R160" s="6"/>
    </row>
    <row r="161" spans="1:18" s="2" customFormat="1" ht="37.5" customHeight="1">
      <c r="A161" s="80"/>
      <c r="B161" s="34" t="s">
        <v>31</v>
      </c>
      <c r="C161" s="57">
        <v>1244110</v>
      </c>
      <c r="D161" s="57">
        <v>16217</v>
      </c>
      <c r="E161" s="57">
        <v>54610</v>
      </c>
      <c r="F161" s="66">
        <v>1489173079</v>
      </c>
      <c r="G161" s="66">
        <v>30131211</v>
      </c>
      <c r="H161" s="66">
        <v>75999513</v>
      </c>
      <c r="I161" s="66">
        <v>1460185739.9700003</v>
      </c>
      <c r="J161" s="66">
        <v>29891186.34</v>
      </c>
      <c r="K161" s="66">
        <v>65642909.470000006</v>
      </c>
      <c r="M161" s="6"/>
      <c r="N161" s="6"/>
      <c r="O161" s="6"/>
      <c r="P161" s="6"/>
      <c r="Q161" s="6"/>
      <c r="R161" s="6"/>
    </row>
    <row r="162" spans="1:18" s="2" customFormat="1" ht="37.5" customHeight="1">
      <c r="A162" s="80"/>
      <c r="B162" s="34" t="s">
        <v>81</v>
      </c>
      <c r="C162" s="57"/>
      <c r="D162" s="57"/>
      <c r="E162" s="57"/>
      <c r="F162" s="66">
        <v>1319899</v>
      </c>
      <c r="G162" s="66"/>
      <c r="H162" s="66"/>
      <c r="I162" s="66">
        <v>1319898.57</v>
      </c>
      <c r="J162" s="66"/>
      <c r="K162" s="66"/>
      <c r="M162" s="6"/>
      <c r="N162" s="6"/>
      <c r="O162" s="6"/>
      <c r="P162" s="6"/>
      <c r="Q162" s="6"/>
      <c r="R162" s="6"/>
    </row>
    <row r="163" spans="1:18" s="2" customFormat="1" ht="37.5" customHeight="1">
      <c r="A163" s="80"/>
      <c r="B163" s="73" t="s">
        <v>41</v>
      </c>
      <c r="C163" s="72">
        <v>1086441</v>
      </c>
      <c r="D163" s="72">
        <v>10491</v>
      </c>
      <c r="E163" s="72">
        <v>26209</v>
      </c>
      <c r="F163" s="71">
        <v>1513369601</v>
      </c>
      <c r="G163" s="71">
        <v>64077460</v>
      </c>
      <c r="H163" s="71">
        <v>45619060</v>
      </c>
      <c r="I163" s="71">
        <v>1383459981.6899996</v>
      </c>
      <c r="J163" s="71">
        <v>62650121.130000003</v>
      </c>
      <c r="K163" s="71">
        <v>40368701.899999999</v>
      </c>
      <c r="M163" s="6"/>
      <c r="N163" s="6"/>
      <c r="O163" s="6"/>
      <c r="P163" s="6"/>
      <c r="Q163" s="6"/>
      <c r="R163" s="6"/>
    </row>
    <row r="164" spans="1:18" s="2" customFormat="1" ht="37.5" customHeight="1">
      <c r="A164" s="81"/>
      <c r="B164" s="34" t="s">
        <v>33</v>
      </c>
      <c r="C164" s="57">
        <v>549226</v>
      </c>
      <c r="D164" s="57">
        <v>32819</v>
      </c>
      <c r="E164" s="57">
        <v>28729</v>
      </c>
      <c r="F164" s="66">
        <v>1161383043</v>
      </c>
      <c r="G164" s="66">
        <v>62545707</v>
      </c>
      <c r="H164" s="66">
        <v>42502293</v>
      </c>
      <c r="I164" s="66">
        <v>1105321580.6700001</v>
      </c>
      <c r="J164" s="66">
        <v>60593821.729999997</v>
      </c>
      <c r="K164" s="66">
        <v>40283876.090000004</v>
      </c>
      <c r="M164" s="6"/>
      <c r="N164" s="6"/>
      <c r="O164" s="6"/>
      <c r="P164" s="6"/>
      <c r="Q164" s="6"/>
      <c r="R164" s="6"/>
    </row>
    <row r="165" spans="1:18" s="2" customFormat="1" ht="37.5" customHeight="1">
      <c r="A165" s="80">
        <v>34</v>
      </c>
      <c r="B165" s="73" t="s">
        <v>34</v>
      </c>
      <c r="C165" s="72">
        <v>249002</v>
      </c>
      <c r="D165" s="72">
        <v>8595</v>
      </c>
      <c r="E165" s="72">
        <v>1160</v>
      </c>
      <c r="F165" s="71">
        <v>326416000</v>
      </c>
      <c r="G165" s="71">
        <v>22014059</v>
      </c>
      <c r="H165" s="71">
        <v>2051841</v>
      </c>
      <c r="I165" s="71">
        <v>301996826.78999996</v>
      </c>
      <c r="J165" s="71">
        <v>21655391.790000003</v>
      </c>
      <c r="K165" s="71">
        <v>2000995.19</v>
      </c>
      <c r="M165" s="6"/>
      <c r="N165" s="6"/>
      <c r="O165" s="6"/>
      <c r="P165" s="6"/>
      <c r="Q165" s="6"/>
      <c r="R165" s="6"/>
    </row>
    <row r="166" spans="1:18" s="2" customFormat="1" ht="37.5" customHeight="1">
      <c r="A166" s="80"/>
      <c r="B166" s="34" t="s">
        <v>36</v>
      </c>
      <c r="C166" s="57">
        <v>792086</v>
      </c>
      <c r="D166" s="57">
        <v>52628</v>
      </c>
      <c r="E166" s="57">
        <v>15922</v>
      </c>
      <c r="F166" s="66">
        <v>927075152</v>
      </c>
      <c r="G166" s="66">
        <v>75180548</v>
      </c>
      <c r="H166" s="66">
        <v>25163521</v>
      </c>
      <c r="I166" s="66">
        <v>919263589.24000013</v>
      </c>
      <c r="J166" s="66">
        <v>73466444.569999993</v>
      </c>
      <c r="K166" s="66">
        <v>24527688.670000002</v>
      </c>
      <c r="M166" s="6"/>
      <c r="N166" s="6"/>
      <c r="O166" s="6"/>
      <c r="P166" s="6"/>
      <c r="Q166" s="6"/>
      <c r="R166" s="6"/>
    </row>
    <row r="167" spans="1:18" s="2" customFormat="1" ht="37.5" customHeight="1">
      <c r="A167" s="80"/>
      <c r="B167" s="73" t="s">
        <v>35</v>
      </c>
      <c r="C167" s="72">
        <v>338624</v>
      </c>
      <c r="D167" s="72">
        <v>24496</v>
      </c>
      <c r="E167" s="72">
        <v>10051</v>
      </c>
      <c r="F167" s="71">
        <v>650065201</v>
      </c>
      <c r="G167" s="71">
        <v>24496000</v>
      </c>
      <c r="H167" s="71">
        <v>6627470</v>
      </c>
      <c r="I167" s="71">
        <v>551245070.20000005</v>
      </c>
      <c r="J167" s="71">
        <v>24139415</v>
      </c>
      <c r="K167" s="71">
        <v>6090197.5699999994</v>
      </c>
      <c r="M167" s="6"/>
      <c r="N167" s="6"/>
      <c r="O167" s="6"/>
      <c r="P167" s="6"/>
      <c r="Q167" s="6"/>
      <c r="R167" s="6"/>
    </row>
    <row r="168" spans="1:18" s="2" customFormat="1" ht="37.5" customHeight="1">
      <c r="A168" s="80"/>
      <c r="B168" s="34" t="s">
        <v>43</v>
      </c>
      <c r="C168" s="57">
        <v>659340</v>
      </c>
      <c r="D168" s="57">
        <v>56670</v>
      </c>
      <c r="E168" s="57">
        <v>20042</v>
      </c>
      <c r="F168" s="66">
        <v>914175000</v>
      </c>
      <c r="G168" s="66">
        <v>60170000</v>
      </c>
      <c r="H168" s="66">
        <v>22115000</v>
      </c>
      <c r="I168" s="66">
        <v>899179806.27999997</v>
      </c>
      <c r="J168" s="66">
        <v>59003662.079999998</v>
      </c>
      <c r="K168" s="66">
        <v>20629659.060000002</v>
      </c>
      <c r="M168" s="6"/>
      <c r="N168" s="6"/>
      <c r="O168" s="6"/>
      <c r="P168" s="6"/>
      <c r="Q168" s="6"/>
      <c r="R168" s="6"/>
    </row>
    <row r="169" spans="1:18" s="5" customFormat="1" ht="37.5" customHeight="1">
      <c r="A169" s="80"/>
      <c r="B169" s="34" t="s">
        <v>37</v>
      </c>
      <c r="C169" s="57">
        <v>1550374</v>
      </c>
      <c r="D169" s="57">
        <v>58596</v>
      </c>
      <c r="E169" s="57">
        <v>21267</v>
      </c>
      <c r="F169" s="66">
        <v>2055466000</v>
      </c>
      <c r="G169" s="66">
        <v>67314804</v>
      </c>
      <c r="H169" s="66">
        <v>33475198</v>
      </c>
      <c r="I169" s="66">
        <v>2029070219.6799998</v>
      </c>
      <c r="J169" s="66">
        <v>66394272.660000004</v>
      </c>
      <c r="K169" s="66">
        <v>30246485.829999998</v>
      </c>
      <c r="M169" s="6"/>
      <c r="N169" s="6"/>
      <c r="O169" s="6"/>
      <c r="P169" s="6"/>
      <c r="Q169" s="6"/>
      <c r="R169" s="6"/>
    </row>
    <row r="170" spans="1:18" s="2" customFormat="1" ht="37.5" customHeight="1">
      <c r="A170" s="80"/>
      <c r="B170" s="34" t="s">
        <v>38</v>
      </c>
      <c r="C170" s="57">
        <v>532836</v>
      </c>
      <c r="D170" s="57">
        <v>45046</v>
      </c>
      <c r="E170" s="57">
        <v>17294</v>
      </c>
      <c r="F170" s="66">
        <v>665145000</v>
      </c>
      <c r="G170" s="66">
        <v>45046000</v>
      </c>
      <c r="H170" s="66">
        <v>22198798</v>
      </c>
      <c r="I170" s="66">
        <v>628299121.87999988</v>
      </c>
      <c r="J170" s="66">
        <v>42779935.469999999</v>
      </c>
      <c r="K170" s="66">
        <v>17441923.610000003</v>
      </c>
      <c r="M170" s="6"/>
      <c r="N170" s="6"/>
      <c r="O170" s="6"/>
      <c r="P170" s="6"/>
      <c r="Q170" s="6"/>
      <c r="R170" s="6"/>
    </row>
    <row r="171" spans="1:18" s="2" customFormat="1" ht="37.5" customHeight="1">
      <c r="A171" s="80"/>
      <c r="B171" s="34" t="s">
        <v>44</v>
      </c>
      <c r="C171" s="57">
        <v>733850</v>
      </c>
      <c r="D171" s="57">
        <v>58305</v>
      </c>
      <c r="E171" s="57">
        <v>21176</v>
      </c>
      <c r="F171" s="66">
        <v>1170755000</v>
      </c>
      <c r="G171" s="66">
        <v>63702930</v>
      </c>
      <c r="H171" s="66">
        <v>29711000</v>
      </c>
      <c r="I171" s="66">
        <v>1165874194.8199999</v>
      </c>
      <c r="J171" s="66">
        <v>59403431.030000001</v>
      </c>
      <c r="K171" s="66">
        <v>29281322.409999996</v>
      </c>
      <c r="M171" s="6"/>
      <c r="N171" s="6"/>
      <c r="O171" s="6"/>
      <c r="P171" s="6"/>
      <c r="Q171" s="6"/>
      <c r="R171" s="6"/>
    </row>
    <row r="172" spans="1:18" s="2" customFormat="1" ht="37.5" customHeight="1">
      <c r="A172" s="80"/>
      <c r="B172" s="34" t="s">
        <v>29</v>
      </c>
      <c r="C172" s="57">
        <v>881538</v>
      </c>
      <c r="D172" s="57">
        <v>42684</v>
      </c>
      <c r="E172" s="57">
        <v>19213</v>
      </c>
      <c r="F172" s="66">
        <v>1062088470</v>
      </c>
      <c r="G172" s="66">
        <v>63031444</v>
      </c>
      <c r="H172" s="66">
        <v>28351612</v>
      </c>
      <c r="I172" s="66">
        <v>1035188533.02</v>
      </c>
      <c r="J172" s="66">
        <v>60656507.640000001</v>
      </c>
      <c r="K172" s="66">
        <v>23385377.089999996</v>
      </c>
      <c r="M172" s="6"/>
      <c r="N172" s="6"/>
      <c r="O172" s="6"/>
      <c r="P172" s="6"/>
      <c r="Q172" s="6"/>
      <c r="R172" s="6"/>
    </row>
    <row r="173" spans="1:18" s="2" customFormat="1" ht="37.5" customHeight="1">
      <c r="A173" s="80"/>
      <c r="B173" s="34" t="s">
        <v>45</v>
      </c>
      <c r="C173" s="57">
        <v>590919</v>
      </c>
      <c r="D173" s="57">
        <v>39906</v>
      </c>
      <c r="E173" s="57">
        <v>15948</v>
      </c>
      <c r="F173" s="66">
        <v>848342772</v>
      </c>
      <c r="G173" s="66">
        <v>46710708</v>
      </c>
      <c r="H173" s="66">
        <v>19935000</v>
      </c>
      <c r="I173" s="66">
        <v>836909788.23000014</v>
      </c>
      <c r="J173" s="66">
        <v>46419522.869999997</v>
      </c>
      <c r="K173" s="66">
        <v>18530147.529999997</v>
      </c>
      <c r="M173" s="6"/>
      <c r="N173" s="6"/>
      <c r="O173" s="6"/>
      <c r="P173" s="6"/>
      <c r="Q173" s="6"/>
      <c r="R173" s="6"/>
    </row>
    <row r="174" spans="1:18" s="2" customFormat="1" ht="37.5" customHeight="1">
      <c r="A174" s="80"/>
      <c r="B174" s="34" t="s">
        <v>69</v>
      </c>
      <c r="C174" s="57">
        <v>93113</v>
      </c>
      <c r="D174" s="57">
        <v>6638</v>
      </c>
      <c r="E174" s="57">
        <v>16531</v>
      </c>
      <c r="F174" s="66">
        <v>144759907</v>
      </c>
      <c r="G174" s="66">
        <v>6075455</v>
      </c>
      <c r="H174" s="66">
        <v>24528785</v>
      </c>
      <c r="I174" s="66">
        <v>142755900.63</v>
      </c>
      <c r="J174" s="66">
        <v>4052956.8900000006</v>
      </c>
      <c r="K174" s="66">
        <v>23864306.780000001</v>
      </c>
      <c r="M174" s="6"/>
      <c r="N174" s="6"/>
      <c r="O174" s="6"/>
      <c r="P174" s="6"/>
      <c r="Q174" s="6"/>
      <c r="R174" s="6"/>
    </row>
    <row r="175" spans="1:18" s="2" customFormat="1" ht="37.5" customHeight="1">
      <c r="A175" s="80"/>
      <c r="B175" s="34" t="s">
        <v>70</v>
      </c>
      <c r="C175" s="57">
        <v>302641</v>
      </c>
      <c r="D175" s="57">
        <v>13793</v>
      </c>
      <c r="E175" s="57">
        <v>53427</v>
      </c>
      <c r="F175" s="66">
        <v>380112090</v>
      </c>
      <c r="G175" s="66">
        <v>13078956</v>
      </c>
      <c r="H175" s="66">
        <v>66545426</v>
      </c>
      <c r="I175" s="66">
        <v>367482105.12</v>
      </c>
      <c r="J175" s="66">
        <v>10971408.389999997</v>
      </c>
      <c r="K175" s="66">
        <v>64495817.969999999</v>
      </c>
      <c r="M175" s="6"/>
      <c r="N175" s="6"/>
      <c r="O175" s="6"/>
      <c r="P175" s="6"/>
      <c r="Q175" s="6"/>
      <c r="R175" s="6"/>
    </row>
    <row r="176" spans="1:18" s="2" customFormat="1" ht="37.5" customHeight="1">
      <c r="A176" s="80"/>
      <c r="B176" s="34" t="s">
        <v>82</v>
      </c>
      <c r="C176" s="57"/>
      <c r="D176" s="57"/>
      <c r="E176" s="57"/>
      <c r="F176" s="66">
        <v>552500</v>
      </c>
      <c r="G176" s="66">
        <v>2908649</v>
      </c>
      <c r="H176" s="66">
        <v>156000</v>
      </c>
      <c r="I176" s="66">
        <v>552500</v>
      </c>
      <c r="J176" s="66">
        <v>1801750.4699999997</v>
      </c>
      <c r="K176" s="66">
        <v>126294.1</v>
      </c>
      <c r="M176" s="6"/>
      <c r="N176" s="6"/>
      <c r="O176" s="6"/>
      <c r="P176" s="6"/>
      <c r="Q176" s="6"/>
      <c r="R176" s="6"/>
    </row>
    <row r="177" spans="1:18" s="2" customFormat="1" ht="37.5" customHeight="1">
      <c r="A177" s="81"/>
      <c r="B177" s="73" t="s">
        <v>72</v>
      </c>
      <c r="C177" s="72">
        <v>2486217</v>
      </c>
      <c r="D177" s="72">
        <v>732280</v>
      </c>
      <c r="E177" s="72">
        <v>177744</v>
      </c>
      <c r="F177" s="71">
        <v>4599627837</v>
      </c>
      <c r="G177" s="71">
        <v>381570334</v>
      </c>
      <c r="H177" s="71">
        <v>136515292</v>
      </c>
      <c r="I177" s="71">
        <v>4257013232.2400002</v>
      </c>
      <c r="J177" s="71">
        <v>335893407.01000005</v>
      </c>
      <c r="K177" s="71">
        <v>112398519.13000001</v>
      </c>
      <c r="M177" s="6"/>
      <c r="N177" s="6"/>
      <c r="O177" s="6"/>
      <c r="P177" s="6"/>
      <c r="Q177" s="6"/>
      <c r="R177" s="6"/>
    </row>
    <row r="178" spans="1:18" s="2" customFormat="1" ht="19.5">
      <c r="A178" s="36" t="s">
        <v>3</v>
      </c>
      <c r="B178" s="12"/>
      <c r="C178" s="55">
        <f t="shared" ref="C178:K178" si="33">SUM(C147:C177)</f>
        <v>22547390</v>
      </c>
      <c r="D178" s="55">
        <f t="shared" si="33"/>
        <v>1763793</v>
      </c>
      <c r="E178" s="55">
        <f t="shared" si="33"/>
        <v>719254</v>
      </c>
      <c r="F178" s="67">
        <f t="shared" si="33"/>
        <v>32294997438</v>
      </c>
      <c r="G178" s="67">
        <f>SUM(G147:G177)</f>
        <v>1683248321</v>
      </c>
      <c r="H178" s="67">
        <f t="shared" si="33"/>
        <v>876820093</v>
      </c>
      <c r="I178" s="67">
        <f t="shared" si="33"/>
        <v>31150424332.300003</v>
      </c>
      <c r="J178" s="67">
        <f t="shared" si="33"/>
        <v>1571151791.8500001</v>
      </c>
      <c r="K178" s="67">
        <f t="shared" si="33"/>
        <v>793974651.09000003</v>
      </c>
      <c r="M178" s="6"/>
      <c r="N178" s="6"/>
      <c r="O178" s="6"/>
      <c r="P178" s="6"/>
      <c r="Q178" s="6"/>
      <c r="R178" s="6"/>
    </row>
    <row r="179" spans="1:18" s="2" customFormat="1" ht="37.5" customHeight="1">
      <c r="A179" s="86">
        <v>37</v>
      </c>
      <c r="B179" s="14" t="s">
        <v>28</v>
      </c>
      <c r="C179" s="57">
        <v>10</v>
      </c>
      <c r="D179" s="57"/>
      <c r="E179" s="57">
        <v>3</v>
      </c>
      <c r="F179" s="66">
        <v>6486119</v>
      </c>
      <c r="G179" s="66"/>
      <c r="H179" s="66">
        <v>1144610</v>
      </c>
      <c r="I179" s="66">
        <v>6486118.9299999997</v>
      </c>
      <c r="J179" s="66"/>
      <c r="K179" s="66">
        <v>1144609.6000000001</v>
      </c>
      <c r="M179" s="6"/>
      <c r="N179" s="6"/>
      <c r="O179" s="6"/>
      <c r="P179" s="6"/>
      <c r="Q179" s="6"/>
      <c r="R179" s="6"/>
    </row>
    <row r="180" spans="1:18" s="2" customFormat="1" ht="37.5" customHeight="1">
      <c r="A180" s="86"/>
      <c r="B180" s="14" t="s">
        <v>55</v>
      </c>
      <c r="C180" s="57">
        <v>24383</v>
      </c>
      <c r="D180" s="57">
        <v>995</v>
      </c>
      <c r="E180" s="57">
        <v>4735</v>
      </c>
      <c r="F180" s="66">
        <v>19253349</v>
      </c>
      <c r="G180" s="66">
        <v>995000</v>
      </c>
      <c r="H180" s="66">
        <v>3854164</v>
      </c>
      <c r="I180" s="66">
        <v>11382176.190000001</v>
      </c>
      <c r="J180" s="66">
        <v>683560.99000000011</v>
      </c>
      <c r="K180" s="66">
        <v>2250500.79</v>
      </c>
      <c r="M180" s="6"/>
      <c r="N180" s="6"/>
      <c r="O180" s="6"/>
      <c r="P180" s="6"/>
      <c r="Q180" s="6"/>
      <c r="R180" s="6"/>
    </row>
    <row r="181" spans="1:18" s="2" customFormat="1" ht="37.5" customHeight="1">
      <c r="A181" s="86"/>
      <c r="B181" s="14" t="s">
        <v>54</v>
      </c>
      <c r="C181" s="57">
        <v>373</v>
      </c>
      <c r="D181" s="57"/>
      <c r="E181" s="57">
        <v>69</v>
      </c>
      <c r="F181" s="66">
        <v>416400</v>
      </c>
      <c r="G181" s="66"/>
      <c r="H181" s="66">
        <v>76100</v>
      </c>
      <c r="I181" s="66">
        <v>303353.42</v>
      </c>
      <c r="J181" s="66"/>
      <c r="K181" s="66">
        <v>55092.899999999994</v>
      </c>
      <c r="M181" s="6"/>
      <c r="N181" s="6"/>
      <c r="O181" s="6"/>
      <c r="P181" s="6"/>
      <c r="Q181" s="6"/>
      <c r="R181" s="6"/>
    </row>
    <row r="182" spans="1:18" s="2" customFormat="1" ht="37.5" customHeight="1">
      <c r="A182" s="86"/>
      <c r="B182" s="14" t="s">
        <v>69</v>
      </c>
      <c r="C182" s="57">
        <v>498</v>
      </c>
      <c r="D182" s="57"/>
      <c r="E182" s="57"/>
      <c r="F182" s="66">
        <v>498000</v>
      </c>
      <c r="G182" s="66"/>
      <c r="H182" s="66"/>
      <c r="I182" s="66"/>
      <c r="J182" s="66"/>
      <c r="K182" s="66"/>
      <c r="M182" s="6"/>
      <c r="N182" s="6"/>
      <c r="O182" s="6"/>
      <c r="P182" s="6"/>
      <c r="Q182" s="6"/>
      <c r="R182" s="6"/>
    </row>
    <row r="183" spans="1:18" s="2" customFormat="1" ht="37.5" customHeight="1">
      <c r="A183" s="86"/>
      <c r="B183" s="14" t="s">
        <v>70</v>
      </c>
      <c r="C183" s="57">
        <v>108185</v>
      </c>
      <c r="D183" s="57">
        <v>5671</v>
      </c>
      <c r="E183" s="57">
        <v>20002</v>
      </c>
      <c r="F183" s="66">
        <v>171230261</v>
      </c>
      <c r="G183" s="66">
        <v>5671000</v>
      </c>
      <c r="H183" s="66">
        <v>31128046</v>
      </c>
      <c r="I183" s="66">
        <v>132235291.43000001</v>
      </c>
      <c r="J183" s="66">
        <v>1457052.73</v>
      </c>
      <c r="K183" s="66">
        <v>23594562.329999998</v>
      </c>
      <c r="M183" s="6"/>
      <c r="N183" s="6"/>
      <c r="O183" s="6"/>
      <c r="P183" s="6"/>
      <c r="Q183" s="6"/>
      <c r="R183" s="6"/>
    </row>
    <row r="184" spans="1:18" s="2" customFormat="1" ht="37.5" customHeight="1">
      <c r="A184" s="86"/>
      <c r="B184" s="14" t="s">
        <v>72</v>
      </c>
      <c r="C184" s="57">
        <v>3069</v>
      </c>
      <c r="D184" s="57"/>
      <c r="E184" s="57">
        <v>650</v>
      </c>
      <c r="F184" s="66"/>
      <c r="G184" s="66"/>
      <c r="H184" s="66"/>
      <c r="I184" s="66"/>
      <c r="J184" s="66"/>
      <c r="K184" s="66"/>
      <c r="M184" s="6"/>
      <c r="N184" s="6"/>
      <c r="O184" s="6"/>
      <c r="P184" s="6"/>
      <c r="Q184" s="6"/>
      <c r="R184" s="6"/>
    </row>
    <row r="185" spans="1:18" s="2" customFormat="1" ht="19.5">
      <c r="A185" s="11" t="s">
        <v>3</v>
      </c>
      <c r="B185" s="12"/>
      <c r="C185" s="55">
        <f t="shared" ref="C185:K185" si="34">SUM(C179:C184)</f>
        <v>136518</v>
      </c>
      <c r="D185" s="55">
        <f t="shared" si="34"/>
        <v>6666</v>
      </c>
      <c r="E185" s="55">
        <f t="shared" si="34"/>
        <v>25459</v>
      </c>
      <c r="F185" s="67">
        <f t="shared" si="34"/>
        <v>197884129</v>
      </c>
      <c r="G185" s="67">
        <f t="shared" si="34"/>
        <v>6666000</v>
      </c>
      <c r="H185" s="67">
        <f t="shared" si="34"/>
        <v>36202920</v>
      </c>
      <c r="I185" s="67">
        <f t="shared" si="34"/>
        <v>150406939.97</v>
      </c>
      <c r="J185" s="67">
        <f t="shared" si="34"/>
        <v>2140613.7200000002</v>
      </c>
      <c r="K185" s="67">
        <f t="shared" si="34"/>
        <v>27044765.619999997</v>
      </c>
      <c r="M185" s="6"/>
      <c r="N185" s="6"/>
      <c r="O185" s="6"/>
      <c r="P185" s="6"/>
      <c r="Q185" s="6"/>
      <c r="R185" s="6"/>
    </row>
    <row r="186" spans="1:18" s="2" customFormat="1" ht="37.5">
      <c r="A186" s="79">
        <v>39</v>
      </c>
      <c r="B186" s="14" t="s">
        <v>28</v>
      </c>
      <c r="C186" s="57">
        <v>7698335</v>
      </c>
      <c r="D186" s="57">
        <v>187931</v>
      </c>
      <c r="E186" s="57">
        <v>773244</v>
      </c>
      <c r="F186" s="66">
        <v>10766705788</v>
      </c>
      <c r="G186" s="66">
        <v>197073915</v>
      </c>
      <c r="H186" s="66">
        <v>1223490407</v>
      </c>
      <c r="I186" s="66">
        <v>10752636425.640001</v>
      </c>
      <c r="J186" s="66">
        <v>196543955.79000002</v>
      </c>
      <c r="K186" s="66">
        <v>1221149084.5399995</v>
      </c>
      <c r="M186" s="6"/>
      <c r="N186" s="6"/>
      <c r="O186" s="6"/>
      <c r="P186" s="6"/>
      <c r="Q186" s="6"/>
      <c r="R186" s="6"/>
    </row>
    <row r="187" spans="1:18" s="2" customFormat="1" ht="37.5" customHeight="1">
      <c r="A187" s="80"/>
      <c r="B187" s="14" t="s">
        <v>39</v>
      </c>
      <c r="C187" s="57">
        <v>54956</v>
      </c>
      <c r="D187" s="57">
        <v>2602</v>
      </c>
      <c r="E187" s="57">
        <v>14973</v>
      </c>
      <c r="F187" s="66">
        <v>151182022</v>
      </c>
      <c r="G187" s="66">
        <v>2584522</v>
      </c>
      <c r="H187" s="66">
        <v>37295508</v>
      </c>
      <c r="I187" s="66">
        <v>151182017.58000001</v>
      </c>
      <c r="J187" s="66">
        <v>2539205.8899999997</v>
      </c>
      <c r="K187" s="66">
        <v>37277465.499999993</v>
      </c>
      <c r="M187" s="6"/>
      <c r="N187" s="6"/>
      <c r="O187" s="6"/>
      <c r="P187" s="6"/>
      <c r="Q187" s="6"/>
      <c r="R187" s="6"/>
    </row>
    <row r="188" spans="1:18" s="2" customFormat="1" ht="37.5">
      <c r="A188" s="80"/>
      <c r="B188" s="14" t="s">
        <v>54</v>
      </c>
      <c r="C188" s="57">
        <v>429</v>
      </c>
      <c r="D188" s="57"/>
      <c r="E188" s="57">
        <v>77</v>
      </c>
      <c r="F188" s="66">
        <v>347800</v>
      </c>
      <c r="G188" s="66"/>
      <c r="H188" s="66">
        <v>62500</v>
      </c>
      <c r="I188" s="66">
        <v>301163.77000000008</v>
      </c>
      <c r="J188" s="66"/>
      <c r="K188" s="66">
        <v>56530.7</v>
      </c>
      <c r="M188" s="6"/>
      <c r="N188" s="6"/>
      <c r="O188" s="6"/>
      <c r="P188" s="6"/>
      <c r="Q188" s="6"/>
      <c r="R188" s="6"/>
    </row>
    <row r="189" spans="1:18" s="2" customFormat="1" ht="18.75">
      <c r="A189" s="80"/>
      <c r="B189" s="14" t="s">
        <v>25</v>
      </c>
      <c r="C189" s="57"/>
      <c r="D189" s="57"/>
      <c r="E189" s="57"/>
      <c r="F189" s="66"/>
      <c r="G189" s="66">
        <v>680000</v>
      </c>
      <c r="H189" s="66">
        <v>25800</v>
      </c>
      <c r="I189" s="66"/>
      <c r="J189" s="66">
        <v>146200</v>
      </c>
      <c r="K189" s="66">
        <v>25800</v>
      </c>
      <c r="M189" s="6"/>
      <c r="N189" s="6"/>
      <c r="O189" s="6"/>
      <c r="P189" s="6"/>
      <c r="Q189" s="6"/>
      <c r="R189" s="6"/>
    </row>
    <row r="190" spans="1:18" s="2" customFormat="1" ht="37.5" customHeight="1">
      <c r="A190" s="80"/>
      <c r="B190" s="14" t="s">
        <v>46</v>
      </c>
      <c r="C190" s="57">
        <v>911553</v>
      </c>
      <c r="D190" s="57"/>
      <c r="E190" s="57">
        <v>349116</v>
      </c>
      <c r="F190" s="66">
        <v>1601990869</v>
      </c>
      <c r="G190" s="66"/>
      <c r="H190" s="66">
        <v>1319238113</v>
      </c>
      <c r="I190" s="66">
        <v>1601990843.7</v>
      </c>
      <c r="J190" s="66"/>
      <c r="K190" s="66">
        <v>1312212108.02</v>
      </c>
      <c r="M190" s="6"/>
      <c r="N190" s="6"/>
      <c r="O190" s="6"/>
      <c r="P190" s="6"/>
      <c r="Q190" s="6"/>
      <c r="R190" s="6"/>
    </row>
    <row r="191" spans="1:18" s="2" customFormat="1" ht="18.75">
      <c r="A191" s="81"/>
      <c r="B191" s="14" t="s">
        <v>72</v>
      </c>
      <c r="C191" s="57">
        <v>1161386</v>
      </c>
      <c r="D191" s="57">
        <v>6015</v>
      </c>
      <c r="E191" s="57">
        <v>6760</v>
      </c>
      <c r="F191" s="66">
        <v>371270327</v>
      </c>
      <c r="G191" s="66">
        <v>4361854</v>
      </c>
      <c r="H191" s="66">
        <v>66409302</v>
      </c>
      <c r="I191" s="66">
        <v>371270323.76999998</v>
      </c>
      <c r="J191" s="66">
        <v>3690743.7</v>
      </c>
      <c r="K191" s="66">
        <v>66367945.18</v>
      </c>
      <c r="M191" s="6"/>
      <c r="N191" s="6"/>
      <c r="O191" s="6"/>
      <c r="P191" s="6"/>
      <c r="Q191" s="6"/>
      <c r="R191" s="6"/>
    </row>
    <row r="192" spans="1:18" s="2" customFormat="1" ht="19.5">
      <c r="A192" s="11" t="s">
        <v>3</v>
      </c>
      <c r="B192" s="12"/>
      <c r="C192" s="55">
        <f t="shared" ref="C192:K192" si="35">SUM(C186:C191)</f>
        <v>9826659</v>
      </c>
      <c r="D192" s="55">
        <f t="shared" si="35"/>
        <v>196548</v>
      </c>
      <c r="E192" s="55">
        <f t="shared" si="35"/>
        <v>1144170</v>
      </c>
      <c r="F192" s="67">
        <f t="shared" si="35"/>
        <v>12891496806</v>
      </c>
      <c r="G192" s="67">
        <f t="shared" si="35"/>
        <v>204700291</v>
      </c>
      <c r="H192" s="67">
        <f t="shared" si="35"/>
        <v>2646521630</v>
      </c>
      <c r="I192" s="67">
        <f t="shared" si="35"/>
        <v>12877380774.460003</v>
      </c>
      <c r="J192" s="67">
        <f t="shared" si="35"/>
        <v>202920105.38</v>
      </c>
      <c r="K192" s="67">
        <f t="shared" si="35"/>
        <v>2637088933.9399991</v>
      </c>
      <c r="M192" s="6"/>
      <c r="N192" s="6"/>
      <c r="O192" s="6"/>
      <c r="P192" s="6"/>
      <c r="Q192" s="6"/>
      <c r="R192" s="6"/>
    </row>
    <row r="193" spans="1:18" s="2" customFormat="1" ht="37.5">
      <c r="A193" s="76">
        <v>41</v>
      </c>
      <c r="B193" s="34" t="s">
        <v>28</v>
      </c>
      <c r="C193" s="57">
        <v>11319</v>
      </c>
      <c r="D193" s="57"/>
      <c r="E193" s="57">
        <v>5228</v>
      </c>
      <c r="F193" s="66">
        <v>56204035.75</v>
      </c>
      <c r="G193" s="66"/>
      <c r="H193" s="66">
        <v>9699836.4100000001</v>
      </c>
      <c r="I193" s="66">
        <v>55195602.460000008</v>
      </c>
      <c r="J193" s="66"/>
      <c r="K193" s="66">
        <v>9307719.7300000004</v>
      </c>
      <c r="M193" s="6"/>
      <c r="N193" s="6"/>
      <c r="O193" s="6"/>
      <c r="P193" s="6"/>
      <c r="Q193" s="6"/>
      <c r="R193" s="6"/>
    </row>
    <row r="194" spans="1:18" s="2" customFormat="1" ht="37.5">
      <c r="A194" s="80">
        <v>41</v>
      </c>
      <c r="B194" s="73" t="s">
        <v>55</v>
      </c>
      <c r="C194" s="72">
        <v>26</v>
      </c>
      <c r="D194" s="72"/>
      <c r="E194" s="72">
        <v>2</v>
      </c>
      <c r="F194" s="71">
        <v>24176</v>
      </c>
      <c r="G194" s="71"/>
      <c r="H194" s="71">
        <v>2000</v>
      </c>
      <c r="I194" s="71">
        <v>24138.07</v>
      </c>
      <c r="J194" s="71"/>
      <c r="K194" s="71">
        <v>1461.83</v>
      </c>
      <c r="M194" s="6"/>
      <c r="N194" s="6"/>
      <c r="O194" s="6"/>
      <c r="P194" s="6"/>
      <c r="Q194" s="6"/>
      <c r="R194" s="6"/>
    </row>
    <row r="195" spans="1:18" s="2" customFormat="1" ht="37.5">
      <c r="A195" s="80"/>
      <c r="B195" s="34" t="s">
        <v>33</v>
      </c>
      <c r="C195" s="57"/>
      <c r="D195" s="57"/>
      <c r="E195" s="57">
        <v>576</v>
      </c>
      <c r="F195" s="66"/>
      <c r="G195" s="66"/>
      <c r="H195" s="66">
        <v>1241000</v>
      </c>
      <c r="I195" s="66"/>
      <c r="J195" s="66"/>
      <c r="K195" s="66">
        <v>1052021.68</v>
      </c>
      <c r="M195" s="6"/>
      <c r="N195" s="6"/>
      <c r="O195" s="6"/>
      <c r="P195" s="6"/>
      <c r="Q195" s="6"/>
      <c r="R195" s="6"/>
    </row>
    <row r="196" spans="1:18" s="2" customFormat="1" ht="37.5">
      <c r="A196" s="80"/>
      <c r="B196" s="73" t="s">
        <v>35</v>
      </c>
      <c r="C196" s="72">
        <v>595</v>
      </c>
      <c r="D196" s="72"/>
      <c r="E196" s="72">
        <v>28</v>
      </c>
      <c r="F196" s="71">
        <v>1518104</v>
      </c>
      <c r="G196" s="71"/>
      <c r="H196" s="71">
        <v>177347</v>
      </c>
      <c r="I196" s="71">
        <v>1512854.9</v>
      </c>
      <c r="J196" s="71"/>
      <c r="K196" s="71">
        <v>176575.97999999998</v>
      </c>
      <c r="M196" s="6"/>
      <c r="N196" s="6"/>
      <c r="O196" s="6"/>
      <c r="P196" s="6"/>
      <c r="Q196" s="6"/>
      <c r="R196" s="6"/>
    </row>
    <row r="197" spans="1:18" s="2" customFormat="1" ht="37.5">
      <c r="A197" s="80"/>
      <c r="B197" s="34" t="s">
        <v>38</v>
      </c>
      <c r="C197" s="57">
        <v>405</v>
      </c>
      <c r="D197" s="57"/>
      <c r="E197" s="57">
        <v>70</v>
      </c>
      <c r="F197" s="66">
        <v>575952</v>
      </c>
      <c r="G197" s="66"/>
      <c r="H197" s="66">
        <v>100698</v>
      </c>
      <c r="I197" s="66">
        <v>538707.4</v>
      </c>
      <c r="J197" s="66"/>
      <c r="K197" s="66">
        <v>95066.13</v>
      </c>
      <c r="M197" s="6"/>
      <c r="N197" s="6"/>
      <c r="O197" s="6"/>
      <c r="P197" s="6"/>
      <c r="Q197" s="6"/>
      <c r="R197" s="6"/>
    </row>
    <row r="198" spans="1:18" s="2" customFormat="1" ht="18.75">
      <c r="A198" s="80"/>
      <c r="B198" s="34" t="s">
        <v>69</v>
      </c>
      <c r="C198" s="57"/>
      <c r="D198" s="57"/>
      <c r="E198" s="57">
        <v>218</v>
      </c>
      <c r="F198" s="66"/>
      <c r="G198" s="66"/>
      <c r="H198" s="66">
        <v>277000</v>
      </c>
      <c r="I198" s="66"/>
      <c r="J198" s="66"/>
      <c r="K198" s="66">
        <v>276312.77</v>
      </c>
      <c r="M198" s="6"/>
      <c r="N198" s="6"/>
      <c r="O198" s="6"/>
      <c r="P198" s="6"/>
      <c r="Q198" s="6"/>
      <c r="R198" s="6"/>
    </row>
    <row r="199" spans="1:18" s="2" customFormat="1" ht="18.75">
      <c r="A199" s="81"/>
      <c r="B199" s="34" t="s">
        <v>72</v>
      </c>
      <c r="C199" s="57">
        <v>139</v>
      </c>
      <c r="D199" s="57">
        <v>10820</v>
      </c>
      <c r="E199" s="57">
        <v>2779</v>
      </c>
      <c r="F199" s="66">
        <v>139000</v>
      </c>
      <c r="G199" s="66">
        <v>10873439</v>
      </c>
      <c r="H199" s="66">
        <v>2651852</v>
      </c>
      <c r="I199" s="66">
        <v>125705.81999999999</v>
      </c>
      <c r="J199" s="66">
        <v>10247431.729999999</v>
      </c>
      <c r="K199" s="66">
        <v>2635109.46</v>
      </c>
      <c r="M199" s="6"/>
      <c r="N199" s="6"/>
      <c r="O199" s="6"/>
      <c r="P199" s="6"/>
      <c r="Q199" s="6"/>
      <c r="R199" s="6"/>
    </row>
    <row r="200" spans="1:18" s="2" customFormat="1" ht="19.5">
      <c r="A200" s="36" t="s">
        <v>3</v>
      </c>
      <c r="B200" s="12"/>
      <c r="C200" s="55">
        <f t="shared" ref="C200:K200" si="36">SUM(C193:C199)</f>
        <v>12484</v>
      </c>
      <c r="D200" s="55">
        <f t="shared" si="36"/>
        <v>10820</v>
      </c>
      <c r="E200" s="55">
        <f t="shared" si="36"/>
        <v>8901</v>
      </c>
      <c r="F200" s="67">
        <f t="shared" si="36"/>
        <v>58461267.75</v>
      </c>
      <c r="G200" s="67">
        <f t="shared" si="36"/>
        <v>10873439</v>
      </c>
      <c r="H200" s="67">
        <f t="shared" si="36"/>
        <v>14149733.41</v>
      </c>
      <c r="I200" s="67">
        <f t="shared" si="36"/>
        <v>57397008.650000006</v>
      </c>
      <c r="J200" s="67">
        <f t="shared" si="36"/>
        <v>10247431.729999999</v>
      </c>
      <c r="K200" s="67">
        <f t="shared" si="36"/>
        <v>13544267.580000002</v>
      </c>
      <c r="M200" s="6"/>
      <c r="N200" s="6"/>
      <c r="O200" s="6"/>
      <c r="P200" s="6"/>
      <c r="Q200" s="6"/>
      <c r="R200" s="6"/>
    </row>
    <row r="201" spans="1:18" s="2" customFormat="1" ht="37.5">
      <c r="A201" s="79">
        <v>42</v>
      </c>
      <c r="B201" s="14" t="s">
        <v>28</v>
      </c>
      <c r="C201" s="57">
        <v>163847</v>
      </c>
      <c r="D201" s="57"/>
      <c r="E201" s="57">
        <v>28616</v>
      </c>
      <c r="F201" s="66">
        <v>232709830.81</v>
      </c>
      <c r="G201" s="66"/>
      <c r="H201" s="66">
        <v>38218485</v>
      </c>
      <c r="I201" s="66">
        <v>231869308.78000006</v>
      </c>
      <c r="J201" s="66"/>
      <c r="K201" s="66">
        <v>37974192.999999993</v>
      </c>
      <c r="M201" s="6"/>
      <c r="N201" s="6"/>
      <c r="O201" s="6"/>
      <c r="P201" s="6"/>
      <c r="Q201" s="6"/>
      <c r="R201" s="6"/>
    </row>
    <row r="202" spans="1:18" s="5" customFormat="1" ht="37.5">
      <c r="A202" s="80"/>
      <c r="B202" s="14" t="s">
        <v>54</v>
      </c>
      <c r="C202" s="57">
        <v>47186</v>
      </c>
      <c r="D202" s="57"/>
      <c r="E202" s="57">
        <v>100</v>
      </c>
      <c r="F202" s="66">
        <v>47893861.659999996</v>
      </c>
      <c r="G202" s="66"/>
      <c r="H202" s="66">
        <v>125300</v>
      </c>
      <c r="I202" s="66">
        <v>47817110.780000001</v>
      </c>
      <c r="J202" s="66"/>
      <c r="K202" s="66">
        <v>121747.05</v>
      </c>
      <c r="M202" s="6"/>
      <c r="N202" s="6"/>
      <c r="O202" s="6"/>
      <c r="P202" s="6"/>
      <c r="Q202" s="6"/>
      <c r="R202" s="6"/>
    </row>
    <row r="203" spans="1:18" s="5" customFormat="1" ht="18.75">
      <c r="A203" s="80"/>
      <c r="B203" s="14" t="s">
        <v>40</v>
      </c>
      <c r="C203" s="57"/>
      <c r="D203" s="57">
        <v>1874</v>
      </c>
      <c r="E203" s="57">
        <v>330</v>
      </c>
      <c r="F203" s="66"/>
      <c r="G203" s="66">
        <v>699564</v>
      </c>
      <c r="H203" s="66">
        <v>98841</v>
      </c>
      <c r="I203" s="66"/>
      <c r="J203" s="66">
        <v>512108.84</v>
      </c>
      <c r="K203" s="66">
        <v>90372.159999999989</v>
      </c>
      <c r="M203" s="6"/>
      <c r="N203" s="6"/>
      <c r="O203" s="6"/>
      <c r="P203" s="6"/>
      <c r="Q203" s="6"/>
      <c r="R203" s="6"/>
    </row>
    <row r="204" spans="1:18" s="5" customFormat="1" ht="37.5">
      <c r="A204" s="80"/>
      <c r="B204" s="14" t="s">
        <v>30</v>
      </c>
      <c r="C204" s="57"/>
      <c r="D204" s="57"/>
      <c r="E204" s="57"/>
      <c r="F204" s="66">
        <v>1947594</v>
      </c>
      <c r="G204" s="66"/>
      <c r="H204" s="66">
        <v>1048706</v>
      </c>
      <c r="I204" s="66">
        <v>1840680.27</v>
      </c>
      <c r="J204" s="66"/>
      <c r="K204" s="66">
        <v>991135.55</v>
      </c>
      <c r="M204" s="6"/>
      <c r="N204" s="6"/>
      <c r="O204" s="6"/>
      <c r="P204" s="6"/>
      <c r="Q204" s="6"/>
      <c r="R204" s="6"/>
    </row>
    <row r="205" spans="1:18" s="2" customFormat="1" ht="37.5">
      <c r="A205" s="80"/>
      <c r="B205" s="14" t="s">
        <v>31</v>
      </c>
      <c r="C205" s="57">
        <v>8360</v>
      </c>
      <c r="D205" s="57"/>
      <c r="E205" s="57">
        <v>1475</v>
      </c>
      <c r="F205" s="66">
        <v>10450000</v>
      </c>
      <c r="G205" s="66"/>
      <c r="H205" s="66">
        <v>1624900</v>
      </c>
      <c r="I205" s="66">
        <v>5705779.7800000003</v>
      </c>
      <c r="J205" s="66"/>
      <c r="K205" s="66">
        <v>966949.01</v>
      </c>
      <c r="M205" s="6"/>
      <c r="N205" s="6"/>
      <c r="O205" s="6"/>
      <c r="P205" s="6"/>
      <c r="Q205" s="6"/>
      <c r="R205" s="6"/>
    </row>
    <row r="206" spans="1:18" s="5" customFormat="1" ht="37.5">
      <c r="A206" s="80"/>
      <c r="B206" s="14" t="s">
        <v>38</v>
      </c>
      <c r="C206" s="57">
        <v>451</v>
      </c>
      <c r="D206" s="57"/>
      <c r="E206" s="57">
        <v>80</v>
      </c>
      <c r="F206" s="66"/>
      <c r="G206" s="66"/>
      <c r="H206" s="66"/>
      <c r="I206" s="66"/>
      <c r="J206" s="66"/>
      <c r="K206" s="66"/>
      <c r="M206" s="6"/>
      <c r="N206" s="6"/>
      <c r="O206" s="6"/>
      <c r="P206" s="6"/>
      <c r="Q206" s="6"/>
      <c r="R206" s="6"/>
    </row>
    <row r="207" spans="1:18" s="5" customFormat="1" ht="18.75">
      <c r="A207" s="80"/>
      <c r="B207" s="14" t="s">
        <v>72</v>
      </c>
      <c r="C207" s="57">
        <v>2311</v>
      </c>
      <c r="D207" s="57">
        <v>812</v>
      </c>
      <c r="E207" s="57">
        <v>444</v>
      </c>
      <c r="F207" s="66"/>
      <c r="G207" s="66">
        <v>162118</v>
      </c>
      <c r="H207" s="66">
        <v>72508</v>
      </c>
      <c r="I207" s="66"/>
      <c r="J207" s="66"/>
      <c r="K207" s="66"/>
      <c r="M207" s="6"/>
      <c r="N207" s="6"/>
      <c r="O207" s="6"/>
      <c r="P207" s="6"/>
      <c r="Q207" s="6"/>
      <c r="R207" s="6"/>
    </row>
    <row r="208" spans="1:18" s="2" customFormat="1" ht="37.5" customHeight="1">
      <c r="A208" s="80"/>
      <c r="B208" s="14" t="s">
        <v>69</v>
      </c>
      <c r="C208" s="57">
        <v>520</v>
      </c>
      <c r="D208" s="57"/>
      <c r="E208" s="57">
        <v>18</v>
      </c>
      <c r="F208" s="66">
        <v>772108</v>
      </c>
      <c r="G208" s="66"/>
      <c r="H208" s="66">
        <v>27050</v>
      </c>
      <c r="I208" s="66">
        <v>740600.12</v>
      </c>
      <c r="J208" s="66"/>
      <c r="K208" s="66">
        <v>23897.29</v>
      </c>
      <c r="M208" s="6"/>
      <c r="N208" s="6"/>
      <c r="O208" s="6"/>
      <c r="P208" s="6"/>
      <c r="Q208" s="6"/>
      <c r="R208" s="6"/>
    </row>
    <row r="209" spans="1:18" s="2" customFormat="1" ht="37.5" customHeight="1">
      <c r="A209" s="81"/>
      <c r="B209" s="14" t="s">
        <v>70</v>
      </c>
      <c r="C209" s="57">
        <v>28327</v>
      </c>
      <c r="D209" s="57">
        <v>1200</v>
      </c>
      <c r="E209" s="57">
        <v>5465</v>
      </c>
      <c r="F209" s="66">
        <v>33086136.77</v>
      </c>
      <c r="G209" s="66">
        <v>1204038</v>
      </c>
      <c r="H209" s="66">
        <v>6079905</v>
      </c>
      <c r="I209" s="66">
        <v>25247219.240000002</v>
      </c>
      <c r="J209" s="66">
        <v>1102631.7599999998</v>
      </c>
      <c r="K209" s="66">
        <v>4593849.0200000014</v>
      </c>
      <c r="M209" s="6"/>
      <c r="N209" s="6"/>
      <c r="O209" s="6"/>
      <c r="P209" s="6"/>
      <c r="Q209" s="6"/>
      <c r="R209" s="6"/>
    </row>
    <row r="210" spans="1:18" s="2" customFormat="1" ht="19.5">
      <c r="A210" s="11" t="s">
        <v>3</v>
      </c>
      <c r="B210" s="12"/>
      <c r="C210" s="55">
        <f t="shared" ref="C210:K210" si="37">SUM(C201:C209)</f>
        <v>251002</v>
      </c>
      <c r="D210" s="55">
        <f t="shared" si="37"/>
        <v>3886</v>
      </c>
      <c r="E210" s="55">
        <f t="shared" si="37"/>
        <v>36528</v>
      </c>
      <c r="F210" s="67">
        <f t="shared" si="37"/>
        <v>326859531.24000001</v>
      </c>
      <c r="G210" s="67">
        <f t="shared" si="37"/>
        <v>2065720</v>
      </c>
      <c r="H210" s="67">
        <f t="shared" si="37"/>
        <v>47295695</v>
      </c>
      <c r="I210" s="67">
        <f t="shared" si="37"/>
        <v>313220698.97000003</v>
      </c>
      <c r="J210" s="67">
        <f t="shared" si="37"/>
        <v>1614740.5999999999</v>
      </c>
      <c r="K210" s="67">
        <f t="shared" si="37"/>
        <v>44762143.079999983</v>
      </c>
      <c r="M210" s="6"/>
      <c r="N210" s="6"/>
      <c r="O210" s="6"/>
      <c r="P210" s="6"/>
      <c r="Q210" s="6"/>
      <c r="R210" s="6"/>
    </row>
    <row r="211" spans="1:18" s="2" customFormat="1" ht="37.5">
      <c r="A211" s="79">
        <v>44</v>
      </c>
      <c r="B211" s="14" t="s">
        <v>54</v>
      </c>
      <c r="C211" s="57">
        <v>207</v>
      </c>
      <c r="D211" s="57"/>
      <c r="E211" s="57">
        <v>38</v>
      </c>
      <c r="F211" s="66">
        <v>207000</v>
      </c>
      <c r="G211" s="66"/>
      <c r="H211" s="66">
        <v>38000</v>
      </c>
      <c r="I211" s="66">
        <v>171567.59</v>
      </c>
      <c r="J211" s="66"/>
      <c r="K211" s="66">
        <v>31158.769999999997</v>
      </c>
      <c r="M211" s="6"/>
      <c r="N211" s="6"/>
      <c r="O211" s="6"/>
      <c r="P211" s="6"/>
      <c r="Q211" s="6"/>
      <c r="R211" s="6"/>
    </row>
    <row r="212" spans="1:18" s="5" customFormat="1" ht="37.5">
      <c r="A212" s="80"/>
      <c r="B212" s="69" t="s">
        <v>55</v>
      </c>
      <c r="C212" s="72">
        <v>58543</v>
      </c>
      <c r="D212" s="72"/>
      <c r="E212" s="72">
        <v>10919</v>
      </c>
      <c r="F212" s="71">
        <v>64183891.159999996</v>
      </c>
      <c r="G212" s="71"/>
      <c r="H212" s="71">
        <v>12680473.16</v>
      </c>
      <c r="I212" s="71">
        <v>53582824.329999998</v>
      </c>
      <c r="J212" s="71"/>
      <c r="K212" s="71">
        <v>10728066.789999999</v>
      </c>
      <c r="M212" s="6"/>
      <c r="N212" s="6"/>
      <c r="O212" s="6"/>
      <c r="P212" s="6"/>
      <c r="Q212" s="6"/>
      <c r="R212" s="6"/>
    </row>
    <row r="213" spans="1:18" s="5" customFormat="1" ht="37.5" customHeight="1">
      <c r="A213" s="80"/>
      <c r="B213" s="14" t="s">
        <v>49</v>
      </c>
      <c r="C213" s="57">
        <v>8629</v>
      </c>
      <c r="D213" s="57">
        <v>8966</v>
      </c>
      <c r="E213" s="57">
        <v>3105</v>
      </c>
      <c r="F213" s="66">
        <v>80077621.569999993</v>
      </c>
      <c r="G213" s="66">
        <v>8966000</v>
      </c>
      <c r="H213" s="66">
        <v>15713345.23</v>
      </c>
      <c r="I213" s="66">
        <v>80077621.25</v>
      </c>
      <c r="J213" s="66">
        <v>7624275.9099999992</v>
      </c>
      <c r="K213" s="66">
        <v>15476804.59</v>
      </c>
      <c r="M213" s="6"/>
      <c r="N213" s="6"/>
      <c r="O213" s="6"/>
      <c r="P213" s="6"/>
      <c r="Q213" s="6"/>
      <c r="R213" s="6"/>
    </row>
    <row r="214" spans="1:18" s="5" customFormat="1" ht="37.5" customHeight="1">
      <c r="A214" s="80"/>
      <c r="B214" s="14" t="s">
        <v>70</v>
      </c>
      <c r="C214" s="57">
        <v>3410</v>
      </c>
      <c r="D214" s="57"/>
      <c r="E214" s="57">
        <v>601</v>
      </c>
      <c r="F214" s="66"/>
      <c r="G214" s="66"/>
      <c r="H214" s="66"/>
      <c r="I214" s="66"/>
      <c r="J214" s="66"/>
      <c r="K214" s="66"/>
      <c r="M214" s="6"/>
      <c r="N214" s="6"/>
      <c r="O214" s="6"/>
      <c r="P214" s="6"/>
      <c r="Q214" s="6"/>
      <c r="R214" s="6"/>
    </row>
    <row r="215" spans="1:18" s="5" customFormat="1" ht="18.75">
      <c r="A215" s="81"/>
      <c r="B215" s="14" t="s">
        <v>72</v>
      </c>
      <c r="C215" s="57">
        <v>53314</v>
      </c>
      <c r="D215" s="57"/>
      <c r="E215" s="57">
        <v>6427</v>
      </c>
      <c r="F215" s="66">
        <v>43707211</v>
      </c>
      <c r="G215" s="66"/>
      <c r="H215" s="66">
        <v>4653106</v>
      </c>
      <c r="I215" s="66">
        <v>17750.14</v>
      </c>
      <c r="J215" s="66"/>
      <c r="K215" s="66">
        <v>3759.9900000000002</v>
      </c>
      <c r="M215" s="6"/>
      <c r="N215" s="6"/>
      <c r="O215" s="6"/>
      <c r="P215" s="6"/>
      <c r="Q215" s="6"/>
      <c r="R215" s="6"/>
    </row>
    <row r="216" spans="1:18" s="5" customFormat="1" ht="19.5">
      <c r="A216" s="11" t="s">
        <v>3</v>
      </c>
      <c r="B216" s="12"/>
      <c r="C216" s="55">
        <f>SUM(C211:C215)</f>
        <v>124103</v>
      </c>
      <c r="D216" s="55">
        <f t="shared" ref="D216:K216" si="38">SUM(D211:D215)</f>
        <v>8966</v>
      </c>
      <c r="E216" s="55">
        <f t="shared" si="38"/>
        <v>21090</v>
      </c>
      <c r="F216" s="67">
        <f t="shared" si="38"/>
        <v>188175723.72999999</v>
      </c>
      <c r="G216" s="67">
        <f t="shared" si="38"/>
        <v>8966000</v>
      </c>
      <c r="H216" s="67">
        <f t="shared" si="38"/>
        <v>33084924.390000001</v>
      </c>
      <c r="I216" s="67">
        <f t="shared" si="38"/>
        <v>133849763.31</v>
      </c>
      <c r="J216" s="67">
        <f t="shared" si="38"/>
        <v>7624275.9099999992</v>
      </c>
      <c r="K216" s="67">
        <f t="shared" si="38"/>
        <v>26239790.139999997</v>
      </c>
      <c r="M216" s="6"/>
      <c r="N216" s="6"/>
      <c r="O216" s="6"/>
      <c r="P216" s="6"/>
      <c r="Q216" s="6"/>
      <c r="R216" s="6"/>
    </row>
    <row r="217" spans="1:18" s="2" customFormat="1" ht="37.5">
      <c r="A217" s="79">
        <v>46</v>
      </c>
      <c r="B217" s="14" t="s">
        <v>28</v>
      </c>
      <c r="C217" s="57">
        <v>572038</v>
      </c>
      <c r="D217" s="57">
        <v>15517</v>
      </c>
      <c r="E217" s="57">
        <v>13062</v>
      </c>
      <c r="F217" s="66">
        <v>1302038402.96</v>
      </c>
      <c r="G217" s="66">
        <v>14922000</v>
      </c>
      <c r="H217" s="66">
        <v>74268427.5</v>
      </c>
      <c r="I217" s="66">
        <v>1172535034.1800001</v>
      </c>
      <c r="J217" s="66">
        <v>13516164.15</v>
      </c>
      <c r="K217" s="66">
        <v>65245354.619999997</v>
      </c>
      <c r="M217" s="6"/>
      <c r="N217" s="6"/>
      <c r="O217" s="6"/>
      <c r="P217" s="6"/>
      <c r="Q217" s="6"/>
      <c r="R217" s="6"/>
    </row>
    <row r="218" spans="1:18" s="2" customFormat="1" ht="37.5">
      <c r="A218" s="80"/>
      <c r="B218" s="14" t="s">
        <v>55</v>
      </c>
      <c r="C218" s="57">
        <v>349178</v>
      </c>
      <c r="D218" s="57">
        <v>7475</v>
      </c>
      <c r="E218" s="57">
        <v>44041</v>
      </c>
      <c r="F218" s="66">
        <v>529969287.09999996</v>
      </c>
      <c r="G218" s="66">
        <v>7475000</v>
      </c>
      <c r="H218" s="66">
        <v>51934244.100000001</v>
      </c>
      <c r="I218" s="66">
        <v>493602596.13999999</v>
      </c>
      <c r="J218" s="66">
        <v>6423453.3799999999</v>
      </c>
      <c r="K218" s="66">
        <v>39150927.060000002</v>
      </c>
      <c r="M218" s="6"/>
      <c r="N218" s="6"/>
      <c r="O218" s="6"/>
      <c r="P218" s="6"/>
      <c r="Q218" s="6"/>
      <c r="R218" s="6"/>
    </row>
    <row r="219" spans="1:18" s="2" customFormat="1" ht="37.5">
      <c r="A219" s="80"/>
      <c r="B219" s="14" t="s">
        <v>54</v>
      </c>
      <c r="C219" s="57">
        <v>19526</v>
      </c>
      <c r="D219" s="57"/>
      <c r="E219" s="57">
        <v>3376</v>
      </c>
      <c r="F219" s="66">
        <v>42424603.189999998</v>
      </c>
      <c r="G219" s="66"/>
      <c r="H219" s="66">
        <v>6679715</v>
      </c>
      <c r="I219" s="66">
        <v>40580634.280000001</v>
      </c>
      <c r="J219" s="66"/>
      <c r="K219" s="66">
        <v>5950484.7700000005</v>
      </c>
      <c r="M219" s="6"/>
      <c r="N219" s="6"/>
      <c r="O219" s="6"/>
      <c r="P219" s="6"/>
      <c r="Q219" s="6"/>
      <c r="R219" s="6"/>
    </row>
    <row r="220" spans="1:18" s="2" customFormat="1" ht="37.5" customHeight="1">
      <c r="A220" s="80"/>
      <c r="B220" s="14" t="s">
        <v>69</v>
      </c>
      <c r="C220" s="57">
        <v>350</v>
      </c>
      <c r="D220" s="57"/>
      <c r="E220" s="57"/>
      <c r="F220" s="66">
        <v>350000</v>
      </c>
      <c r="G220" s="66"/>
      <c r="H220" s="66"/>
      <c r="I220" s="66"/>
      <c r="J220" s="66"/>
      <c r="K220" s="66"/>
      <c r="M220" s="6"/>
      <c r="N220" s="6"/>
      <c r="O220" s="6"/>
      <c r="P220" s="6"/>
      <c r="Q220" s="6"/>
      <c r="R220" s="6"/>
    </row>
    <row r="221" spans="1:18" s="2" customFormat="1" ht="37.5" customHeight="1">
      <c r="A221" s="80"/>
      <c r="B221" s="14" t="s">
        <v>70</v>
      </c>
      <c r="C221" s="57">
        <v>26010</v>
      </c>
      <c r="D221" s="57">
        <v>1278</v>
      </c>
      <c r="E221" s="57">
        <v>4874</v>
      </c>
      <c r="F221" s="66">
        <v>26288610</v>
      </c>
      <c r="G221" s="66">
        <v>1278000</v>
      </c>
      <c r="H221" s="66">
        <v>4971280</v>
      </c>
      <c r="I221" s="66">
        <v>24953703.509999998</v>
      </c>
      <c r="J221" s="66">
        <v>941915.63000000012</v>
      </c>
      <c r="K221" s="66">
        <v>4569433.9000000004</v>
      </c>
      <c r="M221" s="6"/>
      <c r="N221" s="6"/>
      <c r="O221" s="6"/>
      <c r="P221" s="6"/>
      <c r="Q221" s="6"/>
      <c r="R221" s="6"/>
    </row>
    <row r="222" spans="1:18" s="2" customFormat="1" ht="18.75">
      <c r="A222" s="81"/>
      <c r="B222" s="14" t="s">
        <v>72</v>
      </c>
      <c r="C222" s="57">
        <v>59654</v>
      </c>
      <c r="D222" s="57">
        <v>510</v>
      </c>
      <c r="E222" s="57">
        <v>11823</v>
      </c>
      <c r="F222" s="66">
        <v>185000</v>
      </c>
      <c r="G222" s="66">
        <v>510000</v>
      </c>
      <c r="H222" s="66">
        <v>163000</v>
      </c>
      <c r="I222" s="66"/>
      <c r="J222" s="66">
        <v>79646.98000000001</v>
      </c>
      <c r="K222" s="66">
        <v>20274.16</v>
      </c>
      <c r="M222" s="6"/>
      <c r="N222" s="6"/>
      <c r="O222" s="6"/>
      <c r="P222" s="6"/>
      <c r="Q222" s="6"/>
      <c r="R222" s="6"/>
    </row>
    <row r="223" spans="1:18" s="2" customFormat="1" ht="19.5">
      <c r="A223" s="11" t="s">
        <v>3</v>
      </c>
      <c r="B223" s="12"/>
      <c r="C223" s="55">
        <f t="shared" ref="C223:K223" si="39">SUM(C217:C222)</f>
        <v>1026756</v>
      </c>
      <c r="D223" s="55">
        <f t="shared" si="39"/>
        <v>24780</v>
      </c>
      <c r="E223" s="55">
        <f t="shared" si="39"/>
        <v>77176</v>
      </c>
      <c r="F223" s="67">
        <f t="shared" si="39"/>
        <v>1901255903.25</v>
      </c>
      <c r="G223" s="67">
        <f t="shared" si="39"/>
        <v>24185000</v>
      </c>
      <c r="H223" s="67">
        <f t="shared" si="39"/>
        <v>138016666.59999999</v>
      </c>
      <c r="I223" s="67">
        <f t="shared" si="39"/>
        <v>1731671968.1100001</v>
      </c>
      <c r="J223" s="67">
        <f t="shared" si="39"/>
        <v>20961180.140000001</v>
      </c>
      <c r="K223" s="67">
        <f t="shared" si="39"/>
        <v>114936474.51000001</v>
      </c>
      <c r="M223" s="6"/>
      <c r="N223" s="6"/>
      <c r="O223" s="6"/>
      <c r="P223" s="6"/>
      <c r="Q223" s="6"/>
      <c r="R223" s="6"/>
    </row>
    <row r="224" spans="1:18" s="2" customFormat="1" ht="37.5">
      <c r="A224" s="39">
        <v>47</v>
      </c>
      <c r="B224" s="14" t="s">
        <v>28</v>
      </c>
      <c r="C224" s="57">
        <v>2424184</v>
      </c>
      <c r="D224" s="57">
        <v>27372</v>
      </c>
      <c r="E224" s="57">
        <v>4835</v>
      </c>
      <c r="F224" s="66">
        <v>3098272369.2799997</v>
      </c>
      <c r="G224" s="66">
        <v>27736617.899999999</v>
      </c>
      <c r="H224" s="66">
        <v>4897975.83</v>
      </c>
      <c r="I224" s="66">
        <v>2765527657.1500001</v>
      </c>
      <c r="J224" s="66">
        <v>25807556.27</v>
      </c>
      <c r="K224" s="66">
        <v>4554276.2300000004</v>
      </c>
      <c r="M224" s="6"/>
      <c r="N224" s="6"/>
      <c r="O224" s="6"/>
      <c r="P224" s="6"/>
      <c r="Q224" s="6"/>
      <c r="R224" s="6"/>
    </row>
    <row r="225" spans="1:18" s="2" customFormat="1" ht="19.5">
      <c r="A225" s="11" t="s">
        <v>3</v>
      </c>
      <c r="B225" s="12"/>
      <c r="C225" s="55">
        <f t="shared" ref="C225:K225" si="40">SUM(C224:C224)</f>
        <v>2424184</v>
      </c>
      <c r="D225" s="55">
        <f t="shared" si="40"/>
        <v>27372</v>
      </c>
      <c r="E225" s="55">
        <f t="shared" si="40"/>
        <v>4835</v>
      </c>
      <c r="F225" s="67">
        <f t="shared" si="40"/>
        <v>3098272369.2799997</v>
      </c>
      <c r="G225" s="67">
        <f t="shared" si="40"/>
        <v>27736617.899999999</v>
      </c>
      <c r="H225" s="67">
        <f t="shared" si="40"/>
        <v>4897975.83</v>
      </c>
      <c r="I225" s="67">
        <f t="shared" si="40"/>
        <v>2765527657.1500001</v>
      </c>
      <c r="J225" s="67">
        <f t="shared" si="40"/>
        <v>25807556.27</v>
      </c>
      <c r="K225" s="67">
        <f t="shared" si="40"/>
        <v>4554276.2300000004</v>
      </c>
      <c r="M225" s="6"/>
      <c r="N225" s="6"/>
      <c r="O225" s="6"/>
      <c r="P225" s="6"/>
      <c r="Q225" s="6"/>
      <c r="R225" s="6"/>
    </row>
    <row r="226" spans="1:18" s="2" customFormat="1" ht="37.5">
      <c r="A226" s="86">
        <v>49</v>
      </c>
      <c r="B226" s="14" t="s">
        <v>55</v>
      </c>
      <c r="C226" s="57">
        <v>601</v>
      </c>
      <c r="D226" s="57"/>
      <c r="E226" s="57">
        <v>112</v>
      </c>
      <c r="F226" s="66">
        <v>601000</v>
      </c>
      <c r="G226" s="66"/>
      <c r="H226" s="66">
        <v>112000</v>
      </c>
      <c r="I226" s="66">
        <v>589764.62</v>
      </c>
      <c r="J226" s="66"/>
      <c r="K226" s="66">
        <v>110003.57</v>
      </c>
      <c r="M226" s="6"/>
      <c r="N226" s="6"/>
      <c r="O226" s="6"/>
      <c r="P226" s="6"/>
      <c r="Q226" s="6"/>
      <c r="R226" s="6"/>
    </row>
    <row r="227" spans="1:18" s="64" customFormat="1" ht="18.75">
      <c r="A227" s="86"/>
      <c r="B227" s="48" t="s">
        <v>58</v>
      </c>
      <c r="C227" s="49"/>
      <c r="D227" s="49">
        <v>95</v>
      </c>
      <c r="E227" s="49">
        <v>56</v>
      </c>
      <c r="F227" s="66"/>
      <c r="G227" s="66">
        <v>95000</v>
      </c>
      <c r="H227" s="66">
        <v>56000</v>
      </c>
      <c r="I227" s="66"/>
      <c r="J227" s="66">
        <v>71570.64</v>
      </c>
      <c r="K227" s="66">
        <v>40908.759999999995</v>
      </c>
      <c r="M227" s="6"/>
      <c r="N227" s="6"/>
      <c r="O227" s="6"/>
      <c r="P227" s="6"/>
      <c r="Q227" s="6"/>
      <c r="R227" s="6"/>
    </row>
    <row r="228" spans="1:18" s="2" customFormat="1" ht="18.75">
      <c r="A228" s="86"/>
      <c r="B228" s="14" t="s">
        <v>72</v>
      </c>
      <c r="C228" s="57"/>
      <c r="D228" s="57">
        <v>3528</v>
      </c>
      <c r="E228" s="57">
        <v>899</v>
      </c>
      <c r="F228" s="66"/>
      <c r="G228" s="66">
        <v>3562229</v>
      </c>
      <c r="H228" s="66">
        <v>907713</v>
      </c>
      <c r="I228" s="66"/>
      <c r="J228" s="66">
        <v>3231858.19</v>
      </c>
      <c r="K228" s="66">
        <v>821632.19000000006</v>
      </c>
      <c r="M228" s="6"/>
      <c r="N228" s="6"/>
      <c r="O228" s="6"/>
      <c r="P228" s="6"/>
      <c r="Q228" s="6"/>
      <c r="R228" s="6"/>
    </row>
    <row r="229" spans="1:18" s="2" customFormat="1" ht="19.5">
      <c r="A229" s="11" t="s">
        <v>3</v>
      </c>
      <c r="B229" s="12"/>
      <c r="C229" s="55">
        <f t="shared" ref="C229:K229" si="41">SUM(C226:C228)</f>
        <v>601</v>
      </c>
      <c r="D229" s="55">
        <f t="shared" si="41"/>
        <v>3623</v>
      </c>
      <c r="E229" s="55">
        <f t="shared" si="41"/>
        <v>1067</v>
      </c>
      <c r="F229" s="67">
        <f t="shared" si="41"/>
        <v>601000</v>
      </c>
      <c r="G229" s="67">
        <f t="shared" si="41"/>
        <v>3657229</v>
      </c>
      <c r="H229" s="67">
        <f t="shared" si="41"/>
        <v>1075713</v>
      </c>
      <c r="I229" s="67">
        <f t="shared" si="41"/>
        <v>589764.62</v>
      </c>
      <c r="J229" s="67">
        <f t="shared" si="41"/>
        <v>3303428.83</v>
      </c>
      <c r="K229" s="67">
        <f t="shared" si="41"/>
        <v>972544.52</v>
      </c>
      <c r="M229" s="6"/>
      <c r="N229" s="6"/>
      <c r="O229" s="6"/>
      <c r="P229" s="6"/>
      <c r="Q229" s="6"/>
      <c r="R229" s="6"/>
    </row>
    <row r="230" spans="1:18" s="5" customFormat="1" ht="37.5">
      <c r="A230" s="79">
        <v>51</v>
      </c>
      <c r="B230" s="14" t="s">
        <v>28</v>
      </c>
      <c r="C230" s="57">
        <v>1067525</v>
      </c>
      <c r="D230" s="57">
        <v>33071</v>
      </c>
      <c r="E230" s="57">
        <v>6050</v>
      </c>
      <c r="F230" s="66">
        <v>1507024570.2</v>
      </c>
      <c r="G230" s="66">
        <v>39205098.939999998</v>
      </c>
      <c r="H230" s="66">
        <v>7070488.9399999995</v>
      </c>
      <c r="I230" s="66">
        <v>1420171917.9300001</v>
      </c>
      <c r="J230" s="66">
        <v>37889802.710000001</v>
      </c>
      <c r="K230" s="66">
        <v>6813749.5</v>
      </c>
      <c r="M230" s="6"/>
      <c r="N230" s="6"/>
      <c r="O230" s="6"/>
      <c r="P230" s="6"/>
      <c r="Q230" s="6"/>
      <c r="R230" s="6"/>
    </row>
    <row r="231" spans="1:18" s="2" customFormat="1" ht="37.5" customHeight="1">
      <c r="A231" s="80"/>
      <c r="B231" s="14" t="s">
        <v>69</v>
      </c>
      <c r="C231" s="57">
        <v>217078</v>
      </c>
      <c r="D231" s="57">
        <v>6040</v>
      </c>
      <c r="E231" s="57">
        <v>38551</v>
      </c>
      <c r="F231" s="66">
        <v>257915438.50999999</v>
      </c>
      <c r="G231" s="66">
        <v>6395220.5499999998</v>
      </c>
      <c r="H231" s="66">
        <v>45724496</v>
      </c>
      <c r="I231" s="66">
        <v>247981972.41999999</v>
      </c>
      <c r="J231" s="66">
        <v>6224405.4300000006</v>
      </c>
      <c r="K231" s="66">
        <v>43945103.719999999</v>
      </c>
      <c r="M231" s="6"/>
      <c r="N231" s="6"/>
      <c r="O231" s="6"/>
      <c r="P231" s="6"/>
      <c r="Q231" s="6"/>
      <c r="R231" s="6"/>
    </row>
    <row r="232" spans="1:18" s="5" customFormat="1" ht="37.5" customHeight="1">
      <c r="A232" s="80"/>
      <c r="B232" s="14" t="s">
        <v>70</v>
      </c>
      <c r="C232" s="57">
        <v>434</v>
      </c>
      <c r="D232" s="57"/>
      <c r="E232" s="57"/>
      <c r="F232" s="66">
        <v>748387.21</v>
      </c>
      <c r="G232" s="66"/>
      <c r="H232" s="66"/>
      <c r="I232" s="66">
        <v>700608.70000000007</v>
      </c>
      <c r="J232" s="66"/>
      <c r="K232" s="66"/>
      <c r="M232" s="6"/>
      <c r="N232" s="6"/>
      <c r="O232" s="6"/>
      <c r="P232" s="6"/>
      <c r="Q232" s="6"/>
      <c r="R232" s="6"/>
    </row>
    <row r="233" spans="1:18" s="2" customFormat="1" ht="18.75" customHeight="1">
      <c r="A233" s="81"/>
      <c r="B233" s="14" t="s">
        <v>72</v>
      </c>
      <c r="C233" s="57"/>
      <c r="D233" s="57">
        <v>4315</v>
      </c>
      <c r="E233" s="57">
        <v>761</v>
      </c>
      <c r="F233" s="66"/>
      <c r="G233" s="66">
        <v>3010709.38</v>
      </c>
      <c r="H233" s="66">
        <v>527998.23</v>
      </c>
      <c r="I233" s="66"/>
      <c r="J233" s="66">
        <v>1626772.27</v>
      </c>
      <c r="K233" s="66">
        <v>287077.83000000007</v>
      </c>
      <c r="M233" s="6"/>
      <c r="N233" s="6"/>
      <c r="O233" s="6"/>
      <c r="P233" s="6"/>
      <c r="Q233" s="6"/>
      <c r="R233" s="6"/>
    </row>
    <row r="234" spans="1:18" s="5" customFormat="1" ht="19.5">
      <c r="A234" s="11" t="s">
        <v>3</v>
      </c>
      <c r="B234" s="12"/>
      <c r="C234" s="55">
        <f t="shared" ref="C234:K234" si="42">SUM(C230:C233)</f>
        <v>1285037</v>
      </c>
      <c r="D234" s="55">
        <f t="shared" si="42"/>
        <v>43426</v>
      </c>
      <c r="E234" s="55">
        <f t="shared" si="42"/>
        <v>45362</v>
      </c>
      <c r="F234" s="67">
        <f t="shared" si="42"/>
        <v>1765688395.9200001</v>
      </c>
      <c r="G234" s="67">
        <f t="shared" si="42"/>
        <v>48611028.869999997</v>
      </c>
      <c r="H234" s="67">
        <f t="shared" si="42"/>
        <v>53322983.169999994</v>
      </c>
      <c r="I234" s="67">
        <f t="shared" si="42"/>
        <v>1668854499.0500002</v>
      </c>
      <c r="J234" s="67">
        <f t="shared" si="42"/>
        <v>45740980.410000004</v>
      </c>
      <c r="K234" s="67">
        <f t="shared" si="42"/>
        <v>51045931.049999997</v>
      </c>
      <c r="M234" s="6"/>
      <c r="N234" s="6"/>
      <c r="O234" s="6"/>
      <c r="P234" s="6"/>
      <c r="Q234" s="6"/>
      <c r="R234" s="6"/>
    </row>
    <row r="235" spans="1:18" s="5" customFormat="1" ht="18.75">
      <c r="A235" s="79">
        <v>53</v>
      </c>
      <c r="B235" s="14" t="s">
        <v>25</v>
      </c>
      <c r="C235" s="57"/>
      <c r="D235" s="57"/>
      <c r="E235" s="57"/>
      <c r="F235" s="66"/>
      <c r="G235" s="66">
        <v>116345</v>
      </c>
      <c r="H235" s="66">
        <v>20532</v>
      </c>
      <c r="I235" s="66"/>
      <c r="J235" s="66">
        <v>114463.38</v>
      </c>
      <c r="K235" s="66">
        <v>20199.419999999998</v>
      </c>
      <c r="M235" s="6"/>
      <c r="N235" s="6"/>
      <c r="O235" s="6"/>
      <c r="P235" s="6"/>
      <c r="Q235" s="6"/>
      <c r="R235" s="6"/>
    </row>
    <row r="236" spans="1:18" s="2" customFormat="1" ht="18.75">
      <c r="A236" s="81"/>
      <c r="B236" s="14" t="s">
        <v>72</v>
      </c>
      <c r="C236" s="57"/>
      <c r="D236" s="57">
        <v>2450</v>
      </c>
      <c r="E236" s="57">
        <v>622</v>
      </c>
      <c r="F236" s="66"/>
      <c r="G236" s="66">
        <v>2358974</v>
      </c>
      <c r="H236" s="66">
        <v>598869</v>
      </c>
      <c r="I236" s="66"/>
      <c r="J236" s="66">
        <v>2258070.79</v>
      </c>
      <c r="K236" s="66">
        <v>574785.28999999992</v>
      </c>
      <c r="M236" s="6"/>
      <c r="N236" s="6"/>
      <c r="O236" s="6"/>
      <c r="P236" s="6"/>
      <c r="Q236" s="6"/>
      <c r="R236" s="6"/>
    </row>
    <row r="237" spans="1:18" s="5" customFormat="1" ht="19.5">
      <c r="A237" s="11" t="s">
        <v>3</v>
      </c>
      <c r="B237" s="12"/>
      <c r="C237" s="55">
        <f>SUM(C235:C236)</f>
        <v>0</v>
      </c>
      <c r="D237" s="55">
        <f t="shared" ref="D237:K237" si="43">SUM(D235:D236)</f>
        <v>2450</v>
      </c>
      <c r="E237" s="55">
        <f t="shared" si="43"/>
        <v>622</v>
      </c>
      <c r="F237" s="67">
        <f t="shared" si="43"/>
        <v>0</v>
      </c>
      <c r="G237" s="67">
        <f t="shared" si="43"/>
        <v>2475319</v>
      </c>
      <c r="H237" s="67">
        <f t="shared" si="43"/>
        <v>619401</v>
      </c>
      <c r="I237" s="67">
        <f t="shared" si="43"/>
        <v>0</v>
      </c>
      <c r="J237" s="67">
        <f t="shared" si="43"/>
        <v>2372534.17</v>
      </c>
      <c r="K237" s="67">
        <f t="shared" si="43"/>
        <v>594984.71</v>
      </c>
      <c r="M237" s="6"/>
      <c r="N237" s="6"/>
      <c r="O237" s="6"/>
      <c r="P237" s="6"/>
      <c r="Q237" s="6"/>
      <c r="R237" s="6"/>
    </row>
    <row r="238" spans="1:18" s="5" customFormat="1" ht="18.75">
      <c r="A238" s="38">
        <v>55</v>
      </c>
      <c r="B238" s="14" t="s">
        <v>72</v>
      </c>
      <c r="C238" s="57"/>
      <c r="D238" s="57">
        <v>1965</v>
      </c>
      <c r="E238" s="57">
        <v>501</v>
      </c>
      <c r="F238" s="66"/>
      <c r="G238" s="66">
        <v>1984892</v>
      </c>
      <c r="H238" s="66">
        <v>506058</v>
      </c>
      <c r="I238" s="66"/>
      <c r="J238" s="66">
        <v>1484461.6200000003</v>
      </c>
      <c r="K238" s="66">
        <v>377867.67000000016</v>
      </c>
      <c r="M238" s="6"/>
      <c r="N238" s="6"/>
      <c r="O238" s="6"/>
      <c r="P238" s="6"/>
      <c r="Q238" s="6"/>
      <c r="R238" s="6"/>
    </row>
    <row r="239" spans="1:18" s="2" customFormat="1" ht="19.5">
      <c r="A239" s="11" t="s">
        <v>3</v>
      </c>
      <c r="B239" s="12"/>
      <c r="C239" s="55">
        <f t="shared" ref="C239:K239" si="44">SUM(C238)</f>
        <v>0</v>
      </c>
      <c r="D239" s="55">
        <f t="shared" si="44"/>
        <v>1965</v>
      </c>
      <c r="E239" s="55">
        <f t="shared" si="44"/>
        <v>501</v>
      </c>
      <c r="F239" s="67">
        <f t="shared" si="44"/>
        <v>0</v>
      </c>
      <c r="G239" s="67">
        <f>SUM(G238)</f>
        <v>1984892</v>
      </c>
      <c r="H239" s="67">
        <f t="shared" si="44"/>
        <v>506058</v>
      </c>
      <c r="I239" s="67">
        <f t="shared" si="44"/>
        <v>0</v>
      </c>
      <c r="J239" s="67">
        <f t="shared" si="44"/>
        <v>1484461.6200000003</v>
      </c>
      <c r="K239" s="67">
        <f t="shared" si="44"/>
        <v>377867.67000000016</v>
      </c>
      <c r="M239" s="6"/>
      <c r="N239" s="6"/>
      <c r="O239" s="6"/>
      <c r="P239" s="6"/>
      <c r="Q239" s="6"/>
      <c r="R239" s="6"/>
    </row>
    <row r="240" spans="1:18" s="5" customFormat="1" ht="37.5" customHeight="1">
      <c r="A240" s="38">
        <v>56</v>
      </c>
      <c r="B240" s="14" t="s">
        <v>70</v>
      </c>
      <c r="C240" s="57">
        <v>527</v>
      </c>
      <c r="D240" s="57"/>
      <c r="E240" s="57">
        <v>93</v>
      </c>
      <c r="F240" s="66">
        <v>1113573</v>
      </c>
      <c r="G240" s="66"/>
      <c r="H240" s="66">
        <v>205684</v>
      </c>
      <c r="I240" s="66">
        <v>1013973.9400000001</v>
      </c>
      <c r="J240" s="66"/>
      <c r="K240" s="66">
        <v>163457.96</v>
      </c>
      <c r="M240" s="6"/>
      <c r="N240" s="6"/>
      <c r="O240" s="6"/>
      <c r="P240" s="6"/>
      <c r="Q240" s="6"/>
      <c r="R240" s="6"/>
    </row>
    <row r="241" spans="1:18" s="2" customFormat="1" ht="19.5">
      <c r="A241" s="11" t="s">
        <v>3</v>
      </c>
      <c r="B241" s="12"/>
      <c r="C241" s="55">
        <f t="shared" ref="C241:K241" si="45">SUM(C240)</f>
        <v>527</v>
      </c>
      <c r="D241" s="55">
        <f t="shared" si="45"/>
        <v>0</v>
      </c>
      <c r="E241" s="55">
        <f t="shared" si="45"/>
        <v>93</v>
      </c>
      <c r="F241" s="67">
        <f t="shared" si="45"/>
        <v>1113573</v>
      </c>
      <c r="G241" s="67">
        <f t="shared" si="45"/>
        <v>0</v>
      </c>
      <c r="H241" s="67">
        <f t="shared" si="45"/>
        <v>205684</v>
      </c>
      <c r="I241" s="67">
        <f t="shared" si="45"/>
        <v>1013973.9400000001</v>
      </c>
      <c r="J241" s="67">
        <f t="shared" si="45"/>
        <v>0</v>
      </c>
      <c r="K241" s="67">
        <f t="shared" si="45"/>
        <v>163457.96</v>
      </c>
      <c r="M241" s="6"/>
      <c r="N241" s="6"/>
      <c r="O241" s="6"/>
      <c r="P241" s="6"/>
      <c r="Q241" s="6"/>
      <c r="R241" s="6"/>
    </row>
    <row r="242" spans="1:18" s="5" customFormat="1" ht="37.5">
      <c r="A242" s="86">
        <v>57</v>
      </c>
      <c r="B242" s="14" t="s">
        <v>28</v>
      </c>
      <c r="C242" s="57">
        <v>2189</v>
      </c>
      <c r="D242" s="57"/>
      <c r="E242" s="57">
        <v>386</v>
      </c>
      <c r="F242" s="66">
        <v>2189000</v>
      </c>
      <c r="G242" s="66"/>
      <c r="H242" s="66">
        <v>386000</v>
      </c>
      <c r="I242" s="66">
        <v>1840113.81</v>
      </c>
      <c r="J242" s="66"/>
      <c r="K242" s="66">
        <v>324725.96999999997</v>
      </c>
      <c r="M242" s="6"/>
      <c r="N242" s="6"/>
      <c r="O242" s="6"/>
      <c r="P242" s="6"/>
      <c r="Q242" s="6"/>
      <c r="R242" s="6"/>
    </row>
    <row r="243" spans="1:18" s="2" customFormat="1" ht="37.5" customHeight="1">
      <c r="A243" s="86"/>
      <c r="B243" s="14" t="s">
        <v>70</v>
      </c>
      <c r="C243" s="57">
        <v>2078</v>
      </c>
      <c r="D243" s="57"/>
      <c r="E243" s="57">
        <v>368</v>
      </c>
      <c r="F243" s="66">
        <v>2078000</v>
      </c>
      <c r="G243" s="66"/>
      <c r="H243" s="66">
        <v>368000</v>
      </c>
      <c r="I243" s="66">
        <v>1844061.26</v>
      </c>
      <c r="J243" s="66"/>
      <c r="K243" s="66">
        <v>325423.02</v>
      </c>
      <c r="M243" s="6"/>
      <c r="N243" s="6"/>
      <c r="O243" s="6"/>
      <c r="P243" s="6"/>
      <c r="Q243" s="6"/>
      <c r="R243" s="6"/>
    </row>
    <row r="244" spans="1:18" s="2" customFormat="1" ht="19.5">
      <c r="A244" s="11" t="s">
        <v>3</v>
      </c>
      <c r="B244" s="12"/>
      <c r="C244" s="55">
        <f t="shared" ref="C244:K244" si="46">SUM(C242:C243)</f>
        <v>4267</v>
      </c>
      <c r="D244" s="55">
        <f t="shared" si="46"/>
        <v>0</v>
      </c>
      <c r="E244" s="55">
        <f t="shared" si="46"/>
        <v>754</v>
      </c>
      <c r="F244" s="67">
        <f t="shared" si="46"/>
        <v>4267000</v>
      </c>
      <c r="G244" s="67">
        <f t="shared" si="46"/>
        <v>0</v>
      </c>
      <c r="H244" s="67">
        <f t="shared" si="46"/>
        <v>754000</v>
      </c>
      <c r="I244" s="67">
        <f t="shared" si="46"/>
        <v>3684175.0700000003</v>
      </c>
      <c r="J244" s="67">
        <f t="shared" si="46"/>
        <v>0</v>
      </c>
      <c r="K244" s="67">
        <f t="shared" si="46"/>
        <v>650148.99</v>
      </c>
      <c r="M244" s="6"/>
      <c r="N244" s="6"/>
      <c r="O244" s="6"/>
      <c r="P244" s="6"/>
      <c r="Q244" s="6"/>
      <c r="R244" s="6"/>
    </row>
    <row r="245" spans="1:18" s="2" customFormat="1" ht="37.5">
      <c r="A245" s="79">
        <v>58</v>
      </c>
      <c r="B245" s="14" t="s">
        <v>28</v>
      </c>
      <c r="C245" s="57"/>
      <c r="D245" s="57"/>
      <c r="E245" s="57"/>
      <c r="F245" s="66">
        <v>603291</v>
      </c>
      <c r="G245" s="66"/>
      <c r="H245" s="66">
        <v>106465</v>
      </c>
      <c r="I245" s="66">
        <v>603289.16999999993</v>
      </c>
      <c r="J245" s="66"/>
      <c r="K245" s="66">
        <v>106462.82</v>
      </c>
      <c r="M245" s="6"/>
      <c r="N245" s="6"/>
      <c r="O245" s="6"/>
      <c r="P245" s="6"/>
      <c r="Q245" s="6"/>
      <c r="R245" s="6"/>
    </row>
    <row r="246" spans="1:18" s="2" customFormat="1" ht="37.5">
      <c r="A246" s="80"/>
      <c r="B246" s="14" t="s">
        <v>55</v>
      </c>
      <c r="C246" s="57">
        <v>2443</v>
      </c>
      <c r="D246" s="57"/>
      <c r="E246" s="57">
        <v>456</v>
      </c>
      <c r="F246" s="66">
        <v>2412655</v>
      </c>
      <c r="G246" s="66"/>
      <c r="H246" s="66">
        <v>453025</v>
      </c>
      <c r="I246" s="66">
        <v>2326800.5100000002</v>
      </c>
      <c r="J246" s="66"/>
      <c r="K246" s="66">
        <v>434001.53999999992</v>
      </c>
      <c r="M246" s="6"/>
      <c r="N246" s="6"/>
      <c r="O246" s="6"/>
      <c r="P246" s="6"/>
      <c r="Q246" s="6"/>
      <c r="R246" s="6"/>
    </row>
    <row r="247" spans="1:18" s="2" customFormat="1" ht="37.5">
      <c r="A247" s="80"/>
      <c r="B247" s="14" t="s">
        <v>54</v>
      </c>
      <c r="C247" s="57">
        <v>1282</v>
      </c>
      <c r="D247" s="57"/>
      <c r="E247" s="57">
        <v>233</v>
      </c>
      <c r="F247" s="66">
        <v>7366845</v>
      </c>
      <c r="G247" s="66"/>
      <c r="H247" s="66">
        <v>1339887</v>
      </c>
      <c r="I247" s="66">
        <v>7269847.6200000001</v>
      </c>
      <c r="J247" s="66"/>
      <c r="K247" s="66">
        <v>1320274.8500000001</v>
      </c>
      <c r="M247" s="6"/>
      <c r="N247" s="6"/>
      <c r="O247" s="6"/>
      <c r="P247" s="6"/>
      <c r="Q247" s="6"/>
      <c r="R247" s="6"/>
    </row>
    <row r="248" spans="1:18" s="2" customFormat="1" ht="18.75">
      <c r="A248" s="81"/>
      <c r="B248" s="14" t="s">
        <v>72</v>
      </c>
      <c r="C248" s="57">
        <v>3</v>
      </c>
      <c r="D248" s="57">
        <v>2747</v>
      </c>
      <c r="E248" s="57">
        <v>700</v>
      </c>
      <c r="F248" s="66">
        <v>3000</v>
      </c>
      <c r="G248" s="66">
        <v>2756737</v>
      </c>
      <c r="H248" s="66">
        <v>702479</v>
      </c>
      <c r="I248" s="66"/>
      <c r="J248" s="66">
        <v>1401627.14</v>
      </c>
      <c r="K248" s="66">
        <v>356775.92000000004</v>
      </c>
      <c r="M248" s="6"/>
      <c r="N248" s="6"/>
      <c r="O248" s="6"/>
      <c r="P248" s="6"/>
      <c r="Q248" s="6"/>
      <c r="R248" s="6"/>
    </row>
    <row r="249" spans="1:18" s="2" customFormat="1" ht="19.5">
      <c r="A249" s="11" t="s">
        <v>3</v>
      </c>
      <c r="B249" s="12"/>
      <c r="C249" s="55">
        <f>SUM(C245:C248)</f>
        <v>3728</v>
      </c>
      <c r="D249" s="55">
        <f t="shared" ref="D249:K249" si="47">SUM(D245:D248)</f>
        <v>2747</v>
      </c>
      <c r="E249" s="55">
        <f t="shared" si="47"/>
        <v>1389</v>
      </c>
      <c r="F249" s="67">
        <f t="shared" si="47"/>
        <v>10385791</v>
      </c>
      <c r="G249" s="67">
        <f>SUM(G245:G248)</f>
        <v>2756737</v>
      </c>
      <c r="H249" s="67">
        <f t="shared" si="47"/>
        <v>2601856</v>
      </c>
      <c r="I249" s="67">
        <f t="shared" si="47"/>
        <v>10199937.300000001</v>
      </c>
      <c r="J249" s="67">
        <f t="shared" si="47"/>
        <v>1401627.14</v>
      </c>
      <c r="K249" s="67">
        <f t="shared" si="47"/>
        <v>2217515.13</v>
      </c>
      <c r="M249" s="6"/>
      <c r="N249" s="6"/>
      <c r="O249" s="6"/>
      <c r="P249" s="6"/>
      <c r="Q249" s="6"/>
      <c r="R249" s="6"/>
    </row>
    <row r="250" spans="1:18" s="5" customFormat="1" ht="37.5" customHeight="1">
      <c r="A250" s="79">
        <v>62</v>
      </c>
      <c r="B250" s="14" t="s">
        <v>26</v>
      </c>
      <c r="C250" s="57">
        <v>362051</v>
      </c>
      <c r="D250" s="57">
        <v>3960</v>
      </c>
      <c r="E250" s="57">
        <v>124427</v>
      </c>
      <c r="F250" s="66">
        <v>468942401.80000001</v>
      </c>
      <c r="G250" s="66">
        <v>3960000</v>
      </c>
      <c r="H250" s="66">
        <v>156172986</v>
      </c>
      <c r="I250" s="66">
        <v>459902012.04000002</v>
      </c>
      <c r="J250" s="66">
        <v>3959901.37</v>
      </c>
      <c r="K250" s="66">
        <v>152135411.03999999</v>
      </c>
      <c r="M250" s="6"/>
      <c r="N250" s="6"/>
      <c r="O250" s="6"/>
      <c r="P250" s="6"/>
      <c r="Q250" s="6"/>
      <c r="R250" s="6"/>
    </row>
    <row r="251" spans="1:18" s="5" customFormat="1" ht="18.75">
      <c r="A251" s="81"/>
      <c r="B251" s="69" t="s">
        <v>72</v>
      </c>
      <c r="C251" s="72">
        <v>338</v>
      </c>
      <c r="D251" s="72">
        <v>13660</v>
      </c>
      <c r="E251" s="72">
        <v>6001</v>
      </c>
      <c r="F251" s="71">
        <v>338000</v>
      </c>
      <c r="G251" s="71">
        <v>13749161</v>
      </c>
      <c r="H251" s="71">
        <v>6039217</v>
      </c>
      <c r="I251" s="71">
        <v>0</v>
      </c>
      <c r="J251" s="71">
        <v>10472811.300000001</v>
      </c>
      <c r="K251" s="71">
        <v>4488346.3</v>
      </c>
      <c r="M251" s="6"/>
      <c r="N251" s="6"/>
      <c r="O251" s="6"/>
      <c r="P251" s="6"/>
      <c r="Q251" s="6"/>
      <c r="R251" s="6"/>
    </row>
    <row r="252" spans="1:18" s="2" customFormat="1" ht="19.5">
      <c r="A252" s="11" t="s">
        <v>3</v>
      </c>
      <c r="B252" s="12"/>
      <c r="C252" s="55">
        <f>SUM(C250:C251)</f>
        <v>362389</v>
      </c>
      <c r="D252" s="55">
        <f t="shared" ref="D252:K252" si="48">SUM(D250:D251)</f>
        <v>17620</v>
      </c>
      <c r="E252" s="55">
        <f t="shared" si="48"/>
        <v>130428</v>
      </c>
      <c r="F252" s="67">
        <f t="shared" si="48"/>
        <v>469280401.80000001</v>
      </c>
      <c r="G252" s="67">
        <f>SUM(G250:G251)</f>
        <v>17709161</v>
      </c>
      <c r="H252" s="67">
        <f t="shared" si="48"/>
        <v>162212203</v>
      </c>
      <c r="I252" s="67">
        <f t="shared" si="48"/>
        <v>459902012.04000002</v>
      </c>
      <c r="J252" s="67">
        <f t="shared" si="48"/>
        <v>14432712.670000002</v>
      </c>
      <c r="K252" s="67">
        <f t="shared" si="48"/>
        <v>156623757.34</v>
      </c>
      <c r="M252" s="6"/>
      <c r="N252" s="6"/>
      <c r="O252" s="6"/>
      <c r="P252" s="6"/>
      <c r="Q252" s="6"/>
      <c r="R252" s="6"/>
    </row>
    <row r="253" spans="1:18" s="2" customFormat="1" ht="37.5">
      <c r="A253" s="79">
        <v>63</v>
      </c>
      <c r="B253" s="14" t="s">
        <v>55</v>
      </c>
      <c r="C253" s="57">
        <v>869</v>
      </c>
      <c r="D253" s="57"/>
      <c r="E253" s="57">
        <v>159</v>
      </c>
      <c r="F253" s="66"/>
      <c r="G253" s="66"/>
      <c r="H253" s="66"/>
      <c r="I253" s="66"/>
      <c r="J253" s="66"/>
      <c r="K253" s="66"/>
      <c r="M253" s="6"/>
      <c r="N253" s="6"/>
      <c r="O253" s="6"/>
      <c r="P253" s="6"/>
      <c r="Q253" s="6"/>
      <c r="R253" s="6"/>
    </row>
    <row r="254" spans="1:18" s="2" customFormat="1" ht="18.75">
      <c r="A254" s="81"/>
      <c r="B254" s="14" t="s">
        <v>72</v>
      </c>
      <c r="C254" s="57">
        <v>2892</v>
      </c>
      <c r="D254" s="57"/>
      <c r="E254" s="57">
        <v>736</v>
      </c>
      <c r="F254" s="66">
        <v>673647.94</v>
      </c>
      <c r="G254" s="66"/>
      <c r="H254" s="66">
        <v>148195.01</v>
      </c>
      <c r="I254" s="66">
        <v>658063.22</v>
      </c>
      <c r="J254" s="66"/>
      <c r="K254" s="66">
        <v>142498.18999999997</v>
      </c>
      <c r="M254" s="6"/>
      <c r="N254" s="6"/>
      <c r="O254" s="6"/>
      <c r="P254" s="6"/>
      <c r="Q254" s="6"/>
      <c r="R254" s="6"/>
    </row>
    <row r="255" spans="1:18" s="2" customFormat="1" ht="19.5">
      <c r="A255" s="11" t="s">
        <v>3</v>
      </c>
      <c r="B255" s="12"/>
      <c r="C255" s="55">
        <f>SUM(C253:C254)</f>
        <v>3761</v>
      </c>
      <c r="D255" s="55">
        <f t="shared" ref="D255:K255" si="49">SUM(D253:D254)</f>
        <v>0</v>
      </c>
      <c r="E255" s="55">
        <f t="shared" si="49"/>
        <v>895</v>
      </c>
      <c r="F255" s="68">
        <f t="shared" si="49"/>
        <v>673647.94</v>
      </c>
      <c r="G255" s="68">
        <f t="shared" si="49"/>
        <v>0</v>
      </c>
      <c r="H255" s="68">
        <f t="shared" si="49"/>
        <v>148195.01</v>
      </c>
      <c r="I255" s="68">
        <f t="shared" si="49"/>
        <v>658063.22</v>
      </c>
      <c r="J255" s="68">
        <f t="shared" si="49"/>
        <v>0</v>
      </c>
      <c r="K255" s="68">
        <f t="shared" si="49"/>
        <v>142498.18999999997</v>
      </c>
      <c r="M255" s="6"/>
      <c r="N255" s="6"/>
      <c r="O255" s="6"/>
      <c r="P255" s="6"/>
      <c r="Q255" s="6"/>
      <c r="R255" s="6"/>
    </row>
    <row r="256" spans="1:18" s="2" customFormat="1" ht="37.5">
      <c r="A256" s="79">
        <v>64</v>
      </c>
      <c r="B256" s="14" t="s">
        <v>54</v>
      </c>
      <c r="C256" s="57">
        <v>637</v>
      </c>
      <c r="D256" s="57"/>
      <c r="E256" s="57">
        <v>115</v>
      </c>
      <c r="F256" s="66">
        <v>15418832</v>
      </c>
      <c r="G256" s="66"/>
      <c r="H256" s="66">
        <v>2784516</v>
      </c>
      <c r="I256" s="66">
        <v>15118736.520000001</v>
      </c>
      <c r="J256" s="66"/>
      <c r="K256" s="66">
        <v>2745807.86</v>
      </c>
      <c r="M256" s="6"/>
      <c r="N256" s="6"/>
      <c r="O256" s="6"/>
      <c r="P256" s="6"/>
      <c r="Q256" s="6"/>
      <c r="R256" s="6"/>
    </row>
    <row r="257" spans="1:18" s="2" customFormat="1" ht="37.5">
      <c r="A257" s="81"/>
      <c r="B257" s="14" t="s">
        <v>38</v>
      </c>
      <c r="C257" s="57">
        <v>5650</v>
      </c>
      <c r="D257" s="57"/>
      <c r="E257" s="57"/>
      <c r="F257" s="66">
        <v>99949002</v>
      </c>
      <c r="G257" s="66"/>
      <c r="H257" s="66"/>
      <c r="I257" s="66">
        <v>93198407.75</v>
      </c>
      <c r="J257" s="66"/>
      <c r="K257" s="66"/>
      <c r="M257" s="6"/>
      <c r="N257" s="6"/>
      <c r="O257" s="6"/>
      <c r="P257" s="6"/>
      <c r="Q257" s="6"/>
      <c r="R257" s="6"/>
    </row>
    <row r="258" spans="1:18" s="5" customFormat="1" ht="19.5">
      <c r="A258" s="11" t="s">
        <v>3</v>
      </c>
      <c r="B258" s="12"/>
      <c r="C258" s="55">
        <f t="shared" ref="C258:K258" si="50">SUM(C256:C257)</f>
        <v>6287</v>
      </c>
      <c r="D258" s="55">
        <f t="shared" si="50"/>
        <v>0</v>
      </c>
      <c r="E258" s="55">
        <f t="shared" si="50"/>
        <v>115</v>
      </c>
      <c r="F258" s="67">
        <f t="shared" si="50"/>
        <v>115367834</v>
      </c>
      <c r="G258" s="67">
        <f t="shared" si="50"/>
        <v>0</v>
      </c>
      <c r="H258" s="67">
        <f t="shared" si="50"/>
        <v>2784516</v>
      </c>
      <c r="I258" s="67">
        <f t="shared" si="50"/>
        <v>108317144.27</v>
      </c>
      <c r="J258" s="67">
        <f t="shared" si="50"/>
        <v>0</v>
      </c>
      <c r="K258" s="67">
        <f t="shared" si="50"/>
        <v>2745807.86</v>
      </c>
      <c r="M258" s="6"/>
      <c r="N258" s="6"/>
      <c r="O258" s="6"/>
      <c r="P258" s="6"/>
      <c r="Q258" s="6"/>
      <c r="R258" s="6"/>
    </row>
    <row r="259" spans="1:18" s="50" customFormat="1" ht="37.5">
      <c r="A259" s="47">
        <v>66</v>
      </c>
      <c r="B259" s="48" t="s">
        <v>55</v>
      </c>
      <c r="C259" s="57"/>
      <c r="D259" s="57"/>
      <c r="E259" s="57"/>
      <c r="F259" s="66">
        <v>2050341.4500000002</v>
      </c>
      <c r="G259" s="66"/>
      <c r="H259" s="66">
        <v>385612.69999999995</v>
      </c>
      <c r="I259" s="66">
        <v>1815843.5699999998</v>
      </c>
      <c r="J259" s="66"/>
      <c r="K259" s="66">
        <v>341509.39</v>
      </c>
      <c r="M259" s="6"/>
      <c r="N259" s="6"/>
      <c r="O259" s="6"/>
      <c r="P259" s="6"/>
      <c r="Q259" s="6"/>
      <c r="R259" s="6"/>
    </row>
    <row r="260" spans="1:18" s="50" customFormat="1" ht="19.5">
      <c r="A260" s="11" t="s">
        <v>3</v>
      </c>
      <c r="B260" s="12"/>
      <c r="C260" s="55">
        <f>C259</f>
        <v>0</v>
      </c>
      <c r="D260" s="55">
        <f t="shared" ref="D260:K260" si="51">D259</f>
        <v>0</v>
      </c>
      <c r="E260" s="55">
        <f t="shared" si="51"/>
        <v>0</v>
      </c>
      <c r="F260" s="67">
        <f t="shared" si="51"/>
        <v>2050341.4500000002</v>
      </c>
      <c r="G260" s="68">
        <f t="shared" si="51"/>
        <v>0</v>
      </c>
      <c r="H260" s="68">
        <f t="shared" si="51"/>
        <v>385612.69999999995</v>
      </c>
      <c r="I260" s="67">
        <f t="shared" si="51"/>
        <v>1815843.5699999998</v>
      </c>
      <c r="J260" s="68">
        <f t="shared" si="51"/>
        <v>0</v>
      </c>
      <c r="K260" s="68">
        <f t="shared" si="51"/>
        <v>341509.39</v>
      </c>
      <c r="M260" s="6"/>
      <c r="N260" s="6"/>
      <c r="O260" s="6"/>
      <c r="P260" s="6"/>
      <c r="Q260" s="6"/>
      <c r="R260" s="6"/>
    </row>
    <row r="261" spans="1:18" s="2" customFormat="1" ht="37.5" customHeight="1">
      <c r="A261" s="38">
        <v>68</v>
      </c>
      <c r="B261" s="14" t="s">
        <v>70</v>
      </c>
      <c r="C261" s="57">
        <v>55</v>
      </c>
      <c r="D261" s="57"/>
      <c r="E261" s="57">
        <v>9</v>
      </c>
      <c r="F261" s="66">
        <v>257659.72</v>
      </c>
      <c r="G261" s="66"/>
      <c r="H261" s="66">
        <v>44763.479999999996</v>
      </c>
      <c r="I261" s="66">
        <v>255528.6</v>
      </c>
      <c r="J261" s="66"/>
      <c r="K261" s="66">
        <v>44711.68</v>
      </c>
      <c r="M261" s="6"/>
      <c r="N261" s="6"/>
      <c r="O261" s="6"/>
      <c r="P261" s="6"/>
      <c r="Q261" s="6"/>
      <c r="R261" s="6"/>
    </row>
    <row r="262" spans="1:18" s="2" customFormat="1" ht="19.5">
      <c r="A262" s="11" t="s">
        <v>3</v>
      </c>
      <c r="B262" s="12"/>
      <c r="C262" s="55">
        <f>SUM(C261)</f>
        <v>55</v>
      </c>
      <c r="D262" s="55">
        <f>SUM(D261)</f>
        <v>0</v>
      </c>
      <c r="E262" s="55">
        <f>SUM(E261)</f>
        <v>9</v>
      </c>
      <c r="F262" s="67">
        <f t="shared" ref="F262:K262" si="52">SUM(F261)</f>
        <v>257659.72</v>
      </c>
      <c r="G262" s="67">
        <f t="shared" si="52"/>
        <v>0</v>
      </c>
      <c r="H262" s="67">
        <f t="shared" si="52"/>
        <v>44763.479999999996</v>
      </c>
      <c r="I262" s="67">
        <f t="shared" si="52"/>
        <v>255528.6</v>
      </c>
      <c r="J262" s="67">
        <f t="shared" si="52"/>
        <v>0</v>
      </c>
      <c r="K262" s="67">
        <f t="shared" si="52"/>
        <v>44711.68</v>
      </c>
      <c r="M262" s="6"/>
      <c r="N262" s="6"/>
      <c r="O262" s="6"/>
      <c r="P262" s="6"/>
      <c r="Q262" s="6"/>
      <c r="R262" s="6"/>
    </row>
    <row r="263" spans="1:18" s="2" customFormat="1" ht="37.5">
      <c r="A263" s="38">
        <v>69</v>
      </c>
      <c r="B263" s="14" t="s">
        <v>28</v>
      </c>
      <c r="C263" s="57"/>
      <c r="D263" s="57"/>
      <c r="E263" s="57"/>
      <c r="F263" s="66">
        <v>2617125</v>
      </c>
      <c r="G263" s="66"/>
      <c r="H263" s="66">
        <v>461846</v>
      </c>
      <c r="I263" s="66">
        <v>2617124.5</v>
      </c>
      <c r="J263" s="66"/>
      <c r="K263" s="66">
        <v>461845.5</v>
      </c>
      <c r="M263" s="6"/>
      <c r="N263" s="6"/>
      <c r="O263" s="6"/>
      <c r="P263" s="6"/>
      <c r="Q263" s="6"/>
      <c r="R263" s="6"/>
    </row>
    <row r="264" spans="1:18" s="2" customFormat="1" ht="19.5">
      <c r="A264" s="51" t="s">
        <v>3</v>
      </c>
      <c r="B264" s="52"/>
      <c r="C264" s="55">
        <f>C263</f>
        <v>0</v>
      </c>
      <c r="D264" s="55">
        <f t="shared" ref="D264:K264" si="53">D263</f>
        <v>0</v>
      </c>
      <c r="E264" s="55">
        <f t="shared" si="53"/>
        <v>0</v>
      </c>
      <c r="F264" s="67">
        <f t="shared" si="53"/>
        <v>2617125</v>
      </c>
      <c r="G264" s="68">
        <f t="shared" si="53"/>
        <v>0</v>
      </c>
      <c r="H264" s="68">
        <f t="shared" si="53"/>
        <v>461846</v>
      </c>
      <c r="I264" s="67">
        <f t="shared" si="53"/>
        <v>2617124.5</v>
      </c>
      <c r="J264" s="68">
        <f t="shared" si="53"/>
        <v>0</v>
      </c>
      <c r="K264" s="68">
        <f t="shared" si="53"/>
        <v>461845.5</v>
      </c>
      <c r="M264" s="6"/>
      <c r="N264" s="6"/>
      <c r="O264" s="6"/>
      <c r="P264" s="6"/>
      <c r="Q264" s="6"/>
      <c r="R264" s="6"/>
    </row>
    <row r="265" spans="1:18" s="2" customFormat="1" ht="37.5">
      <c r="A265" s="79">
        <v>71</v>
      </c>
      <c r="B265" s="14" t="s">
        <v>28</v>
      </c>
      <c r="C265" s="57">
        <v>16062</v>
      </c>
      <c r="D265" s="57"/>
      <c r="E265" s="57">
        <v>2833</v>
      </c>
      <c r="F265" s="66">
        <v>43154695.370000005</v>
      </c>
      <c r="G265" s="66"/>
      <c r="H265" s="66">
        <v>7615795.3200000003</v>
      </c>
      <c r="I265" s="66">
        <v>42883382.529999994</v>
      </c>
      <c r="J265" s="66"/>
      <c r="K265" s="66">
        <v>7567647.1100000003</v>
      </c>
      <c r="M265" s="6"/>
      <c r="N265" s="6"/>
      <c r="O265" s="6"/>
      <c r="P265" s="6"/>
      <c r="Q265" s="6"/>
      <c r="R265" s="6"/>
    </row>
    <row r="266" spans="1:18" s="2" customFormat="1" ht="37.5">
      <c r="A266" s="80"/>
      <c r="B266" s="69" t="s">
        <v>55</v>
      </c>
      <c r="C266" s="72">
        <v>38</v>
      </c>
      <c r="D266" s="72"/>
      <c r="E266" s="72">
        <v>9</v>
      </c>
      <c r="F266" s="71">
        <v>55824</v>
      </c>
      <c r="G266" s="71"/>
      <c r="H266" s="71">
        <v>10414</v>
      </c>
      <c r="I266" s="71">
        <v>50325.19</v>
      </c>
      <c r="J266" s="71"/>
      <c r="K266" s="71">
        <v>9387.2899999999991</v>
      </c>
      <c r="M266" s="6"/>
      <c r="N266" s="6"/>
      <c r="O266" s="6"/>
      <c r="P266" s="6"/>
      <c r="Q266" s="6"/>
      <c r="R266" s="6"/>
    </row>
    <row r="267" spans="1:18" s="2" customFormat="1" ht="18.75">
      <c r="A267" s="81"/>
      <c r="B267" s="14" t="s">
        <v>72</v>
      </c>
      <c r="C267" s="57">
        <v>469</v>
      </c>
      <c r="D267" s="57">
        <v>3799</v>
      </c>
      <c r="E267" s="57">
        <v>1051</v>
      </c>
      <c r="F267" s="66">
        <v>469000</v>
      </c>
      <c r="G267" s="66">
        <v>3829800</v>
      </c>
      <c r="H267" s="66">
        <v>1058840</v>
      </c>
      <c r="I267" s="66">
        <v>210295.41</v>
      </c>
      <c r="J267" s="66">
        <v>3569476.21</v>
      </c>
      <c r="K267" s="66">
        <v>962159.58</v>
      </c>
      <c r="M267" s="6"/>
      <c r="N267" s="6"/>
      <c r="O267" s="6"/>
      <c r="P267" s="6"/>
      <c r="Q267" s="6"/>
      <c r="R267" s="6"/>
    </row>
    <row r="268" spans="1:18" s="5" customFormat="1" ht="19.5">
      <c r="A268" s="11" t="s">
        <v>3</v>
      </c>
      <c r="B268" s="12"/>
      <c r="C268" s="55">
        <f t="shared" ref="C268:K268" si="54">SUM(C265:C267)</f>
        <v>16569</v>
      </c>
      <c r="D268" s="55">
        <f t="shared" si="54"/>
        <v>3799</v>
      </c>
      <c r="E268" s="55">
        <f t="shared" si="54"/>
        <v>3893</v>
      </c>
      <c r="F268" s="67">
        <f t="shared" si="54"/>
        <v>43679519.370000005</v>
      </c>
      <c r="G268" s="67">
        <f t="shared" si="54"/>
        <v>3829800</v>
      </c>
      <c r="H268" s="67">
        <f t="shared" si="54"/>
        <v>8685049.3200000003</v>
      </c>
      <c r="I268" s="67">
        <f t="shared" si="54"/>
        <v>43144003.129999988</v>
      </c>
      <c r="J268" s="67">
        <f t="shared" si="54"/>
        <v>3569476.21</v>
      </c>
      <c r="K268" s="67">
        <f t="shared" si="54"/>
        <v>8539193.9800000004</v>
      </c>
      <c r="M268" s="6"/>
      <c r="N268" s="6"/>
      <c r="O268" s="6"/>
      <c r="P268" s="6"/>
      <c r="Q268" s="6"/>
      <c r="R268" s="6"/>
    </row>
    <row r="269" spans="1:18" s="27" customFormat="1" ht="37.5">
      <c r="A269" s="79">
        <v>75</v>
      </c>
      <c r="B269" s="14" t="s">
        <v>55</v>
      </c>
      <c r="C269" s="57">
        <v>588</v>
      </c>
      <c r="D269" s="57"/>
      <c r="E269" s="57">
        <v>111</v>
      </c>
      <c r="F269" s="66">
        <v>891841.91999999993</v>
      </c>
      <c r="G269" s="66"/>
      <c r="H269" s="66">
        <v>167672.93</v>
      </c>
      <c r="I269" s="66">
        <v>775747.02</v>
      </c>
      <c r="J269" s="66"/>
      <c r="K269" s="66">
        <v>144622.18</v>
      </c>
      <c r="M269" s="6"/>
      <c r="N269" s="6"/>
      <c r="O269" s="6"/>
      <c r="P269" s="6"/>
      <c r="Q269" s="6"/>
      <c r="R269" s="6"/>
    </row>
    <row r="270" spans="1:18" s="50" customFormat="1" ht="18.75">
      <c r="A270" s="81"/>
      <c r="B270" s="48" t="s">
        <v>58</v>
      </c>
      <c r="C270" s="49"/>
      <c r="D270" s="49">
        <v>372</v>
      </c>
      <c r="E270" s="49">
        <v>218</v>
      </c>
      <c r="F270" s="66"/>
      <c r="G270" s="66">
        <v>372000</v>
      </c>
      <c r="H270" s="66">
        <v>218000</v>
      </c>
      <c r="I270" s="66"/>
      <c r="J270" s="66">
        <v>368053.5</v>
      </c>
      <c r="K270" s="66">
        <v>210374.15</v>
      </c>
      <c r="M270" s="6"/>
      <c r="N270" s="6"/>
      <c r="O270" s="6"/>
      <c r="P270" s="6"/>
      <c r="Q270" s="6"/>
      <c r="R270" s="6"/>
    </row>
    <row r="271" spans="1:18" s="5" customFormat="1" ht="19.5">
      <c r="A271" s="11" t="s">
        <v>3</v>
      </c>
      <c r="B271" s="12"/>
      <c r="C271" s="55">
        <f>SUM(C269:C270)</f>
        <v>588</v>
      </c>
      <c r="D271" s="55">
        <f t="shared" ref="D271:K271" si="55">SUM(D269:D270)</f>
        <v>372</v>
      </c>
      <c r="E271" s="55">
        <f t="shared" si="55"/>
        <v>329</v>
      </c>
      <c r="F271" s="67">
        <f t="shared" si="55"/>
        <v>891841.91999999993</v>
      </c>
      <c r="G271" s="67">
        <f t="shared" si="55"/>
        <v>372000</v>
      </c>
      <c r="H271" s="67">
        <f t="shared" si="55"/>
        <v>385672.93</v>
      </c>
      <c r="I271" s="67">
        <f t="shared" si="55"/>
        <v>775747.02</v>
      </c>
      <c r="J271" s="67">
        <f t="shared" si="55"/>
        <v>368053.5</v>
      </c>
      <c r="K271" s="67">
        <f t="shared" si="55"/>
        <v>354996.32999999996</v>
      </c>
      <c r="M271" s="6"/>
      <c r="N271" s="6"/>
      <c r="O271" s="6"/>
      <c r="P271" s="6"/>
      <c r="Q271" s="6"/>
      <c r="R271" s="6"/>
    </row>
    <row r="272" spans="1:18" s="5" customFormat="1" ht="37.5">
      <c r="A272" s="38">
        <v>76</v>
      </c>
      <c r="B272" s="14" t="s">
        <v>54</v>
      </c>
      <c r="C272" s="57">
        <v>8375</v>
      </c>
      <c r="D272" s="57">
        <v>24082</v>
      </c>
      <c r="E272" s="57">
        <v>5895</v>
      </c>
      <c r="F272" s="66">
        <v>22377225.270000003</v>
      </c>
      <c r="G272" s="66">
        <v>32570046.450000003</v>
      </c>
      <c r="H272" s="66">
        <v>9962654.7599999998</v>
      </c>
      <c r="I272" s="66">
        <v>21877201.34</v>
      </c>
      <c r="J272" s="66">
        <v>24885661.75</v>
      </c>
      <c r="K272" s="66">
        <v>8492802.7700000014</v>
      </c>
      <c r="M272" s="6"/>
      <c r="N272" s="6"/>
      <c r="O272" s="6"/>
      <c r="P272" s="6"/>
      <c r="Q272" s="6"/>
      <c r="R272" s="6"/>
    </row>
    <row r="273" spans="1:18" s="5" customFormat="1" ht="19.5">
      <c r="A273" s="11" t="s">
        <v>3</v>
      </c>
      <c r="B273" s="12"/>
      <c r="C273" s="55">
        <f t="shared" ref="C273:K273" si="56">SUM(C272)</f>
        <v>8375</v>
      </c>
      <c r="D273" s="55">
        <f t="shared" si="56"/>
        <v>24082</v>
      </c>
      <c r="E273" s="55">
        <f t="shared" si="56"/>
        <v>5895</v>
      </c>
      <c r="F273" s="67">
        <f t="shared" si="56"/>
        <v>22377225.270000003</v>
      </c>
      <c r="G273" s="67">
        <f t="shared" si="56"/>
        <v>32570046.450000003</v>
      </c>
      <c r="H273" s="67">
        <f t="shared" si="56"/>
        <v>9962654.7599999998</v>
      </c>
      <c r="I273" s="67">
        <f t="shared" si="56"/>
        <v>21877201.34</v>
      </c>
      <c r="J273" s="67">
        <f t="shared" si="56"/>
        <v>24885661.75</v>
      </c>
      <c r="K273" s="67">
        <f t="shared" si="56"/>
        <v>8492802.7700000014</v>
      </c>
      <c r="M273" s="6"/>
      <c r="N273" s="6"/>
      <c r="O273" s="6"/>
      <c r="P273" s="6"/>
      <c r="Q273" s="6"/>
      <c r="R273" s="6"/>
    </row>
    <row r="274" spans="1:18" s="2" customFormat="1" ht="37.5">
      <c r="A274" s="38">
        <v>88</v>
      </c>
      <c r="B274" s="14" t="s">
        <v>55</v>
      </c>
      <c r="C274" s="57">
        <v>4320</v>
      </c>
      <c r="D274" s="57"/>
      <c r="E274" s="57">
        <v>779</v>
      </c>
      <c r="F274" s="66">
        <v>6560541</v>
      </c>
      <c r="G274" s="66"/>
      <c r="H274" s="66">
        <v>1223684</v>
      </c>
      <c r="I274" s="66">
        <v>6560533.0600000005</v>
      </c>
      <c r="J274" s="66"/>
      <c r="K274" s="66">
        <v>1223677.6000000001</v>
      </c>
      <c r="M274" s="6"/>
      <c r="N274" s="6"/>
      <c r="O274" s="6"/>
      <c r="P274" s="6"/>
      <c r="Q274" s="6"/>
      <c r="R274" s="6"/>
    </row>
    <row r="275" spans="1:18" s="2" customFormat="1" ht="19.5">
      <c r="A275" s="11" t="s">
        <v>3</v>
      </c>
      <c r="B275" s="12"/>
      <c r="C275" s="55">
        <f t="shared" ref="C275:K275" si="57">SUM(C274:C274)</f>
        <v>4320</v>
      </c>
      <c r="D275" s="55">
        <f t="shared" si="57"/>
        <v>0</v>
      </c>
      <c r="E275" s="55">
        <f t="shared" si="57"/>
        <v>779</v>
      </c>
      <c r="F275" s="67">
        <f t="shared" si="57"/>
        <v>6560541</v>
      </c>
      <c r="G275" s="67">
        <f t="shared" si="57"/>
        <v>0</v>
      </c>
      <c r="H275" s="67">
        <f t="shared" si="57"/>
        <v>1223684</v>
      </c>
      <c r="I275" s="67">
        <f t="shared" si="57"/>
        <v>6560533.0600000005</v>
      </c>
      <c r="J275" s="67">
        <f t="shared" si="57"/>
        <v>0</v>
      </c>
      <c r="K275" s="67">
        <f t="shared" si="57"/>
        <v>1223677.6000000001</v>
      </c>
      <c r="M275" s="6"/>
      <c r="N275" s="6"/>
      <c r="O275" s="6"/>
      <c r="P275" s="6"/>
      <c r="Q275" s="6"/>
      <c r="R275" s="6"/>
    </row>
    <row r="276" spans="1:18" s="2" customFormat="1" ht="37.5">
      <c r="A276" s="85" t="s">
        <v>9</v>
      </c>
      <c r="B276" s="14" t="s">
        <v>28</v>
      </c>
      <c r="C276" s="57">
        <v>2800</v>
      </c>
      <c r="D276" s="57">
        <v>410</v>
      </c>
      <c r="E276" s="57">
        <v>73</v>
      </c>
      <c r="F276" s="66">
        <v>39938827.789999999</v>
      </c>
      <c r="G276" s="66">
        <v>561300.32999999996</v>
      </c>
      <c r="H276" s="66">
        <v>4419055.9399999995</v>
      </c>
      <c r="I276" s="66">
        <v>39874503.980000004</v>
      </c>
      <c r="J276" s="66">
        <v>544450.63</v>
      </c>
      <c r="K276" s="66">
        <v>4415437.5199999996</v>
      </c>
      <c r="M276" s="6"/>
      <c r="N276" s="6"/>
      <c r="O276" s="6"/>
      <c r="P276" s="6"/>
      <c r="Q276" s="6"/>
      <c r="R276" s="6"/>
    </row>
    <row r="277" spans="1:18" s="2" customFormat="1" ht="37.5">
      <c r="A277" s="85"/>
      <c r="B277" s="14" t="s">
        <v>55</v>
      </c>
      <c r="C277" s="57"/>
      <c r="D277" s="57"/>
      <c r="E277" s="57"/>
      <c r="F277" s="66">
        <v>1921752.69</v>
      </c>
      <c r="G277" s="66"/>
      <c r="H277" s="66"/>
      <c r="I277" s="66">
        <v>1667743.4100000001</v>
      </c>
      <c r="J277" s="66"/>
      <c r="K277" s="66"/>
      <c r="M277" s="6"/>
      <c r="N277" s="6"/>
      <c r="O277" s="6"/>
      <c r="P277" s="6"/>
      <c r="Q277" s="6"/>
      <c r="R277" s="6"/>
    </row>
    <row r="278" spans="1:18" s="2" customFormat="1" ht="18.75">
      <c r="A278" s="85"/>
      <c r="B278" s="14" t="s">
        <v>40</v>
      </c>
      <c r="C278" s="57"/>
      <c r="D278" s="57">
        <v>248</v>
      </c>
      <c r="E278" s="57">
        <v>717</v>
      </c>
      <c r="F278" s="66"/>
      <c r="G278" s="66">
        <v>886966.54</v>
      </c>
      <c r="H278" s="66">
        <v>1047315.7999999999</v>
      </c>
      <c r="I278" s="66"/>
      <c r="J278" s="66">
        <v>801126.86</v>
      </c>
      <c r="K278" s="66">
        <v>1028585.6100000001</v>
      </c>
      <c r="M278" s="6"/>
      <c r="N278" s="6"/>
      <c r="O278" s="6"/>
      <c r="P278" s="6"/>
      <c r="Q278" s="6"/>
      <c r="R278" s="6"/>
    </row>
    <row r="279" spans="1:18" s="2" customFormat="1" ht="18.75">
      <c r="A279" s="85"/>
      <c r="B279" s="14" t="s">
        <v>26</v>
      </c>
      <c r="C279" s="57"/>
      <c r="D279" s="57">
        <v>266</v>
      </c>
      <c r="E279" s="57">
        <v>88</v>
      </c>
      <c r="F279" s="66"/>
      <c r="G279" s="66">
        <v>266000</v>
      </c>
      <c r="H279" s="66">
        <v>88000</v>
      </c>
      <c r="I279" s="66"/>
      <c r="J279" s="66">
        <v>216030.13</v>
      </c>
      <c r="K279" s="66">
        <v>72009.960000000006</v>
      </c>
      <c r="M279" s="6"/>
      <c r="N279" s="6"/>
      <c r="O279" s="6"/>
      <c r="P279" s="6"/>
      <c r="Q279" s="6"/>
      <c r="R279" s="6"/>
    </row>
    <row r="280" spans="1:18" s="64" customFormat="1" ht="18.75">
      <c r="A280" s="85"/>
      <c r="B280" s="48" t="s">
        <v>58</v>
      </c>
      <c r="C280" s="49"/>
      <c r="D280" s="49">
        <v>17992</v>
      </c>
      <c r="E280" s="49">
        <v>10284</v>
      </c>
      <c r="F280" s="66"/>
      <c r="G280" s="66">
        <v>19468000</v>
      </c>
      <c r="H280" s="66">
        <v>11128000</v>
      </c>
      <c r="I280" s="66"/>
      <c r="J280" s="66">
        <v>16704025.279999999</v>
      </c>
      <c r="K280" s="66">
        <v>9547787.5099999998</v>
      </c>
      <c r="M280" s="6"/>
      <c r="N280" s="6"/>
      <c r="O280" s="6"/>
      <c r="P280" s="6"/>
      <c r="Q280" s="6"/>
      <c r="R280" s="6"/>
    </row>
    <row r="281" spans="1:18" s="2" customFormat="1" ht="18.75">
      <c r="A281" s="85"/>
      <c r="B281" s="14" t="s">
        <v>72</v>
      </c>
      <c r="C281" s="57">
        <v>178</v>
      </c>
      <c r="D281" s="57">
        <v>2584</v>
      </c>
      <c r="E281" s="57">
        <v>627</v>
      </c>
      <c r="F281" s="66">
        <v>13322912.979999999</v>
      </c>
      <c r="G281" s="66">
        <v>2452177.06</v>
      </c>
      <c r="H281" s="66">
        <v>3389698.31</v>
      </c>
      <c r="I281" s="66">
        <v>8534850.1699999999</v>
      </c>
      <c r="J281" s="66">
        <v>1835511.73</v>
      </c>
      <c r="K281" s="66">
        <v>2251957.54</v>
      </c>
      <c r="M281" s="6"/>
      <c r="N281" s="6"/>
      <c r="O281" s="6"/>
      <c r="P281" s="6"/>
      <c r="Q281" s="6"/>
      <c r="R281" s="6"/>
    </row>
    <row r="282" spans="1:18" s="2" customFormat="1" ht="19.5">
      <c r="A282" s="11" t="s">
        <v>3</v>
      </c>
      <c r="B282" s="12"/>
      <c r="C282" s="55">
        <f t="shared" ref="C282:K282" si="58">SUM(C276:C281)</f>
        <v>2978</v>
      </c>
      <c r="D282" s="55">
        <f t="shared" si="58"/>
        <v>21500</v>
      </c>
      <c r="E282" s="55">
        <f t="shared" si="58"/>
        <v>11789</v>
      </c>
      <c r="F282" s="67">
        <f t="shared" si="58"/>
        <v>55183493.459999993</v>
      </c>
      <c r="G282" s="67">
        <f t="shared" si="58"/>
        <v>23634443.93</v>
      </c>
      <c r="H282" s="67">
        <f t="shared" si="58"/>
        <v>20072070.049999997</v>
      </c>
      <c r="I282" s="67">
        <f t="shared" si="58"/>
        <v>50077097.560000002</v>
      </c>
      <c r="J282" s="67">
        <f t="shared" si="58"/>
        <v>20101144.629999999</v>
      </c>
      <c r="K282" s="67">
        <f t="shared" si="58"/>
        <v>17315778.140000001</v>
      </c>
      <c r="M282" s="6"/>
      <c r="N282" s="6"/>
      <c r="O282" s="6"/>
      <c r="P282" s="6"/>
      <c r="Q282" s="6"/>
      <c r="R282" s="6"/>
    </row>
    <row r="283" spans="1:18" s="2" customFormat="1" ht="37.5">
      <c r="A283" s="82" t="s">
        <v>10</v>
      </c>
      <c r="B283" s="14" t="s">
        <v>28</v>
      </c>
      <c r="C283" s="57">
        <v>8267</v>
      </c>
      <c r="D283" s="57">
        <v>263</v>
      </c>
      <c r="E283" s="57">
        <v>46</v>
      </c>
      <c r="F283" s="66">
        <v>25692657</v>
      </c>
      <c r="G283" s="66">
        <v>263000</v>
      </c>
      <c r="H283" s="66">
        <v>2790015.06</v>
      </c>
      <c r="I283" s="66">
        <v>24497657.099999998</v>
      </c>
      <c r="J283" s="66">
        <v>252445.77000000005</v>
      </c>
      <c r="K283" s="66">
        <v>2788565.2300000004</v>
      </c>
      <c r="M283" s="6"/>
      <c r="N283" s="6"/>
      <c r="O283" s="6"/>
      <c r="P283" s="6"/>
      <c r="Q283" s="6"/>
      <c r="R283" s="6"/>
    </row>
    <row r="284" spans="1:18" s="2" customFormat="1" ht="37.5">
      <c r="A284" s="83"/>
      <c r="B284" s="14" t="s">
        <v>55</v>
      </c>
      <c r="C284" s="57"/>
      <c r="D284" s="57"/>
      <c r="E284" s="57"/>
      <c r="F284" s="66">
        <v>364670.85000000003</v>
      </c>
      <c r="G284" s="66"/>
      <c r="H284" s="66"/>
      <c r="I284" s="66">
        <v>321390.08000000002</v>
      </c>
      <c r="J284" s="66"/>
      <c r="K284" s="66"/>
      <c r="M284" s="6"/>
      <c r="N284" s="6"/>
      <c r="O284" s="6"/>
      <c r="P284" s="6"/>
      <c r="Q284" s="6"/>
      <c r="R284" s="6"/>
    </row>
    <row r="285" spans="1:18" s="2" customFormat="1" ht="18.75">
      <c r="A285" s="83"/>
      <c r="B285" s="14" t="s">
        <v>26</v>
      </c>
      <c r="C285" s="57"/>
      <c r="D285" s="57">
        <v>150</v>
      </c>
      <c r="E285" s="57">
        <v>50</v>
      </c>
      <c r="F285" s="66"/>
      <c r="G285" s="66">
        <v>150000</v>
      </c>
      <c r="H285" s="66">
        <v>50000</v>
      </c>
      <c r="I285" s="66"/>
      <c r="J285" s="66"/>
      <c r="K285" s="66"/>
      <c r="M285" s="6"/>
      <c r="N285" s="6"/>
      <c r="O285" s="6"/>
      <c r="P285" s="6"/>
      <c r="Q285" s="6"/>
      <c r="R285" s="6"/>
    </row>
    <row r="286" spans="1:18" s="64" customFormat="1" ht="18.75">
      <c r="A286" s="83"/>
      <c r="B286" s="48" t="s">
        <v>58</v>
      </c>
      <c r="C286" s="49"/>
      <c r="D286" s="49">
        <v>5001</v>
      </c>
      <c r="E286" s="49">
        <v>2859</v>
      </c>
      <c r="F286" s="66"/>
      <c r="G286" s="66">
        <v>5001000</v>
      </c>
      <c r="H286" s="66">
        <v>2859000</v>
      </c>
      <c r="I286" s="66"/>
      <c r="J286" s="66">
        <v>4890602.22</v>
      </c>
      <c r="K286" s="66">
        <v>2795398.46</v>
      </c>
      <c r="M286" s="6"/>
      <c r="N286" s="6"/>
      <c r="O286" s="6"/>
      <c r="P286" s="6"/>
      <c r="Q286" s="6"/>
      <c r="R286" s="6"/>
    </row>
    <row r="287" spans="1:18" s="2" customFormat="1" ht="18.75">
      <c r="A287" s="84"/>
      <c r="B287" s="14" t="s">
        <v>72</v>
      </c>
      <c r="C287" s="57">
        <v>131</v>
      </c>
      <c r="D287" s="57">
        <v>870</v>
      </c>
      <c r="E287" s="57">
        <v>182</v>
      </c>
      <c r="F287" s="66">
        <v>23263447.300000001</v>
      </c>
      <c r="G287" s="66">
        <v>870000</v>
      </c>
      <c r="H287" s="66">
        <v>5082087.01</v>
      </c>
      <c r="I287" s="66">
        <v>13438394.999999998</v>
      </c>
      <c r="J287" s="66">
        <v>361055.33999999997</v>
      </c>
      <c r="K287" s="66">
        <v>2891467.4399999995</v>
      </c>
      <c r="M287" s="6"/>
      <c r="N287" s="6"/>
      <c r="O287" s="6"/>
      <c r="P287" s="6"/>
      <c r="Q287" s="6"/>
      <c r="R287" s="6"/>
    </row>
    <row r="288" spans="1:18" s="2" customFormat="1" ht="19.5">
      <c r="A288" s="11" t="s">
        <v>3</v>
      </c>
      <c r="B288" s="12"/>
      <c r="C288" s="55">
        <f t="shared" ref="C288:K288" si="59">SUM(C283:C287)</f>
        <v>8398</v>
      </c>
      <c r="D288" s="55">
        <f t="shared" si="59"/>
        <v>6284</v>
      </c>
      <c r="E288" s="55">
        <f t="shared" si="59"/>
        <v>3137</v>
      </c>
      <c r="F288" s="67">
        <f t="shared" si="59"/>
        <v>49320775.150000006</v>
      </c>
      <c r="G288" s="67">
        <f t="shared" si="59"/>
        <v>6284000</v>
      </c>
      <c r="H288" s="67">
        <f t="shared" si="59"/>
        <v>10781102.07</v>
      </c>
      <c r="I288" s="67">
        <f t="shared" si="59"/>
        <v>38257442.179999992</v>
      </c>
      <c r="J288" s="67">
        <f t="shared" si="59"/>
        <v>5504103.3300000001</v>
      </c>
      <c r="K288" s="67">
        <f t="shared" si="59"/>
        <v>8475431.129999999</v>
      </c>
      <c r="M288" s="6"/>
      <c r="N288" s="6"/>
      <c r="O288" s="6"/>
      <c r="P288" s="6"/>
      <c r="Q288" s="6"/>
      <c r="R288" s="6"/>
    </row>
    <row r="289" spans="1:18" s="2" customFormat="1" ht="37.5">
      <c r="A289" s="82" t="s">
        <v>11</v>
      </c>
      <c r="B289" s="14" t="s">
        <v>28</v>
      </c>
      <c r="C289" s="57">
        <v>7730</v>
      </c>
      <c r="D289" s="57">
        <v>520</v>
      </c>
      <c r="E289" s="57">
        <v>394</v>
      </c>
      <c r="F289" s="66">
        <v>77799342.179999992</v>
      </c>
      <c r="G289" s="66">
        <v>604314.3600000001</v>
      </c>
      <c r="H289" s="66">
        <v>3584184.63</v>
      </c>
      <c r="I289" s="66">
        <v>77100112.920000002</v>
      </c>
      <c r="J289" s="66">
        <v>569839.91</v>
      </c>
      <c r="K289" s="66">
        <v>3578866.5399999991</v>
      </c>
      <c r="M289" s="6"/>
      <c r="N289" s="6"/>
      <c r="O289" s="6"/>
      <c r="P289" s="6"/>
      <c r="Q289" s="6"/>
      <c r="R289" s="6"/>
    </row>
    <row r="290" spans="1:18" s="2" customFormat="1" ht="37.5">
      <c r="A290" s="83"/>
      <c r="B290" s="14" t="s">
        <v>55</v>
      </c>
      <c r="C290" s="57"/>
      <c r="D290" s="57"/>
      <c r="E290" s="57"/>
      <c r="F290" s="66">
        <v>412899.51</v>
      </c>
      <c r="G290" s="66"/>
      <c r="H290" s="66"/>
      <c r="I290" s="66">
        <v>325550.47000000003</v>
      </c>
      <c r="J290" s="66"/>
      <c r="K290" s="66"/>
      <c r="M290" s="6"/>
      <c r="N290" s="6"/>
      <c r="O290" s="6"/>
      <c r="P290" s="6"/>
      <c r="Q290" s="6"/>
      <c r="R290" s="6"/>
    </row>
    <row r="291" spans="1:18" s="2" customFormat="1" ht="37.5">
      <c r="A291" s="83"/>
      <c r="B291" s="69" t="s">
        <v>32</v>
      </c>
      <c r="C291" s="72"/>
      <c r="D291" s="72"/>
      <c r="E291" s="72"/>
      <c r="F291" s="71"/>
      <c r="G291" s="71"/>
      <c r="H291" s="71">
        <v>125711.02</v>
      </c>
      <c r="I291" s="71"/>
      <c r="J291" s="71"/>
      <c r="K291" s="71">
        <v>64441.52</v>
      </c>
      <c r="M291" s="6"/>
      <c r="N291" s="6"/>
      <c r="O291" s="6"/>
      <c r="P291" s="6"/>
      <c r="Q291" s="6"/>
      <c r="R291" s="6"/>
    </row>
    <row r="292" spans="1:18" s="2" customFormat="1" ht="18.75">
      <c r="A292" s="83"/>
      <c r="B292" s="14" t="s">
        <v>26</v>
      </c>
      <c r="C292" s="57"/>
      <c r="D292" s="57">
        <v>210</v>
      </c>
      <c r="E292" s="57">
        <v>70</v>
      </c>
      <c r="F292" s="66"/>
      <c r="G292" s="66">
        <v>210000</v>
      </c>
      <c r="H292" s="66">
        <v>70000</v>
      </c>
      <c r="I292" s="66"/>
      <c r="J292" s="66"/>
      <c r="K292" s="66"/>
      <c r="M292" s="6"/>
      <c r="N292" s="6"/>
      <c r="O292" s="6"/>
      <c r="P292" s="6"/>
      <c r="Q292" s="6"/>
      <c r="R292" s="6"/>
    </row>
    <row r="293" spans="1:18" s="64" customFormat="1" ht="18.75">
      <c r="A293" s="83"/>
      <c r="B293" s="48" t="s">
        <v>58</v>
      </c>
      <c r="C293" s="49"/>
      <c r="D293" s="49">
        <v>42146</v>
      </c>
      <c r="E293" s="49">
        <v>24093</v>
      </c>
      <c r="F293" s="66"/>
      <c r="G293" s="66">
        <v>42146000</v>
      </c>
      <c r="H293" s="66">
        <v>24093000</v>
      </c>
      <c r="I293" s="66"/>
      <c r="J293" s="66">
        <v>24142733.969999999</v>
      </c>
      <c r="K293" s="66">
        <v>13799647.84</v>
      </c>
      <c r="M293" s="6"/>
      <c r="N293" s="6"/>
      <c r="O293" s="6"/>
      <c r="P293" s="6"/>
      <c r="Q293" s="6"/>
      <c r="R293" s="6"/>
    </row>
    <row r="294" spans="1:18" s="5" customFormat="1" ht="18.75">
      <c r="A294" s="84"/>
      <c r="B294" s="14" t="s">
        <v>72</v>
      </c>
      <c r="C294" s="57">
        <v>20178</v>
      </c>
      <c r="D294" s="57">
        <v>867</v>
      </c>
      <c r="E294" s="57">
        <v>4192</v>
      </c>
      <c r="F294" s="66">
        <v>26551075.02999999</v>
      </c>
      <c r="G294" s="66">
        <v>782685.64</v>
      </c>
      <c r="H294" s="66">
        <v>5645738.2300000004</v>
      </c>
      <c r="I294" s="66">
        <v>16309807.59</v>
      </c>
      <c r="J294" s="66">
        <v>442897.18</v>
      </c>
      <c r="K294" s="66">
        <v>3932233.88</v>
      </c>
      <c r="M294" s="6"/>
      <c r="N294" s="6"/>
      <c r="O294" s="6"/>
      <c r="P294" s="6"/>
      <c r="Q294" s="6"/>
      <c r="R294" s="6"/>
    </row>
    <row r="295" spans="1:18" s="2" customFormat="1" ht="19.5">
      <c r="A295" s="11" t="s">
        <v>3</v>
      </c>
      <c r="B295" s="12"/>
      <c r="C295" s="55">
        <f t="shared" ref="C295:K295" si="60">SUM(C289:C294)</f>
        <v>27908</v>
      </c>
      <c r="D295" s="55">
        <f t="shared" si="60"/>
        <v>43743</v>
      </c>
      <c r="E295" s="55">
        <f t="shared" si="60"/>
        <v>28749</v>
      </c>
      <c r="F295" s="67">
        <f t="shared" si="60"/>
        <v>104763316.71999998</v>
      </c>
      <c r="G295" s="67">
        <f t="shared" si="60"/>
        <v>43743000</v>
      </c>
      <c r="H295" s="67">
        <f t="shared" si="60"/>
        <v>33518633.879999999</v>
      </c>
      <c r="I295" s="67">
        <f t="shared" si="60"/>
        <v>93735470.980000004</v>
      </c>
      <c r="J295" s="67">
        <f t="shared" si="60"/>
        <v>25155471.059999999</v>
      </c>
      <c r="K295" s="67">
        <f t="shared" si="60"/>
        <v>21375189.779999997</v>
      </c>
      <c r="M295" s="6"/>
      <c r="N295" s="6"/>
      <c r="O295" s="6"/>
      <c r="P295" s="6"/>
      <c r="Q295" s="6"/>
      <c r="R295" s="6"/>
    </row>
    <row r="296" spans="1:18" s="2" customFormat="1" ht="37.5">
      <c r="A296" s="82" t="s">
        <v>12</v>
      </c>
      <c r="B296" s="14" t="s">
        <v>28</v>
      </c>
      <c r="C296" s="57">
        <v>11483</v>
      </c>
      <c r="D296" s="57">
        <v>372</v>
      </c>
      <c r="E296" s="57">
        <v>65</v>
      </c>
      <c r="F296" s="66">
        <v>22787117</v>
      </c>
      <c r="G296" s="66">
        <v>369738</v>
      </c>
      <c r="H296" s="66">
        <v>2023550</v>
      </c>
      <c r="I296" s="66">
        <v>21585835.990000002</v>
      </c>
      <c r="J296" s="66">
        <v>302538.31</v>
      </c>
      <c r="K296" s="66">
        <v>2009690.1500000004</v>
      </c>
      <c r="M296" s="6"/>
      <c r="N296" s="6"/>
      <c r="O296" s="6"/>
      <c r="P296" s="6"/>
      <c r="Q296" s="6"/>
      <c r="R296" s="6"/>
    </row>
    <row r="297" spans="1:18" s="2" customFormat="1" ht="37.5">
      <c r="A297" s="83"/>
      <c r="B297" s="14" t="s">
        <v>55</v>
      </c>
      <c r="C297" s="57"/>
      <c r="D297" s="57"/>
      <c r="E297" s="57"/>
      <c r="F297" s="66">
        <v>250307</v>
      </c>
      <c r="G297" s="66"/>
      <c r="H297" s="66"/>
      <c r="I297" s="66">
        <v>210882.81</v>
      </c>
      <c r="J297" s="66"/>
      <c r="K297" s="66"/>
      <c r="M297" s="6"/>
      <c r="N297" s="6"/>
      <c r="O297" s="6"/>
      <c r="P297" s="6"/>
      <c r="Q297" s="6"/>
      <c r="R297" s="6"/>
    </row>
    <row r="298" spans="1:18" s="2" customFormat="1" ht="18.75">
      <c r="A298" s="83"/>
      <c r="B298" s="14" t="s">
        <v>40</v>
      </c>
      <c r="C298" s="57"/>
      <c r="D298" s="57">
        <v>333</v>
      </c>
      <c r="E298" s="57">
        <v>593</v>
      </c>
      <c r="F298" s="66"/>
      <c r="G298" s="66">
        <v>365015</v>
      </c>
      <c r="H298" s="66">
        <v>602708</v>
      </c>
      <c r="I298" s="66"/>
      <c r="J298" s="66">
        <v>220148.81000000003</v>
      </c>
      <c r="K298" s="66">
        <v>569382.9500000003</v>
      </c>
      <c r="M298" s="6"/>
      <c r="N298" s="6"/>
      <c r="O298" s="6"/>
      <c r="P298" s="6"/>
      <c r="Q298" s="6"/>
      <c r="R298" s="6"/>
    </row>
    <row r="299" spans="1:18" s="2" customFormat="1" ht="18.75">
      <c r="A299" s="83"/>
      <c r="B299" s="14" t="s">
        <v>26</v>
      </c>
      <c r="C299" s="57"/>
      <c r="D299" s="57">
        <v>202</v>
      </c>
      <c r="E299" s="57">
        <v>68</v>
      </c>
      <c r="F299" s="66"/>
      <c r="G299" s="66">
        <v>202500</v>
      </c>
      <c r="H299" s="66">
        <v>67500</v>
      </c>
      <c r="I299" s="66"/>
      <c r="J299" s="66">
        <v>202500</v>
      </c>
      <c r="K299" s="66">
        <v>67500</v>
      </c>
      <c r="M299" s="6"/>
      <c r="N299" s="6"/>
      <c r="O299" s="6"/>
      <c r="P299" s="6"/>
      <c r="Q299" s="6"/>
      <c r="R299" s="6"/>
    </row>
    <row r="300" spans="1:18" s="2" customFormat="1" ht="18.75">
      <c r="A300" s="84"/>
      <c r="B300" s="14" t="s">
        <v>47</v>
      </c>
      <c r="C300" s="57"/>
      <c r="D300" s="57"/>
      <c r="E300" s="57"/>
      <c r="F300" s="66"/>
      <c r="G300" s="66"/>
      <c r="H300" s="66">
        <v>110798.32</v>
      </c>
      <c r="I300" s="66"/>
      <c r="J300" s="66"/>
      <c r="K300" s="66">
        <v>110796.99</v>
      </c>
      <c r="M300" s="6"/>
      <c r="N300" s="6"/>
      <c r="O300" s="6"/>
      <c r="P300" s="6"/>
      <c r="Q300" s="6"/>
      <c r="R300" s="6"/>
    </row>
    <row r="301" spans="1:18" s="64" customFormat="1" ht="18.75">
      <c r="A301" s="83" t="s">
        <v>12</v>
      </c>
      <c r="B301" s="77" t="s">
        <v>58</v>
      </c>
      <c r="C301" s="78"/>
      <c r="D301" s="78">
        <v>5527</v>
      </c>
      <c r="E301" s="78">
        <v>3160</v>
      </c>
      <c r="F301" s="71"/>
      <c r="G301" s="71">
        <v>5527000</v>
      </c>
      <c r="H301" s="71">
        <v>3160000</v>
      </c>
      <c r="I301" s="71"/>
      <c r="J301" s="71">
        <v>3686521.45</v>
      </c>
      <c r="K301" s="71">
        <v>2106057.66</v>
      </c>
      <c r="M301" s="6"/>
      <c r="N301" s="6"/>
      <c r="O301" s="6"/>
      <c r="P301" s="6"/>
      <c r="Q301" s="6"/>
      <c r="R301" s="6"/>
    </row>
    <row r="302" spans="1:18" s="5" customFormat="1" ht="18.75">
      <c r="A302" s="84"/>
      <c r="B302" s="14" t="s">
        <v>72</v>
      </c>
      <c r="C302" s="57">
        <v>78</v>
      </c>
      <c r="D302" s="57">
        <v>1887</v>
      </c>
      <c r="E302" s="57">
        <v>434</v>
      </c>
      <c r="F302" s="66">
        <v>2484199.9699999997</v>
      </c>
      <c r="G302" s="66">
        <v>1855175</v>
      </c>
      <c r="H302" s="66">
        <v>938132.41</v>
      </c>
      <c r="I302" s="66">
        <v>506994.63</v>
      </c>
      <c r="J302" s="66">
        <v>1189025.5399999998</v>
      </c>
      <c r="K302" s="66">
        <v>403184.45</v>
      </c>
      <c r="M302" s="6"/>
      <c r="N302" s="6"/>
      <c r="O302" s="6"/>
      <c r="P302" s="6"/>
      <c r="Q302" s="6"/>
      <c r="R302" s="6"/>
    </row>
    <row r="303" spans="1:18" s="5" customFormat="1" ht="19.5">
      <c r="A303" s="11" t="s">
        <v>3</v>
      </c>
      <c r="B303" s="12"/>
      <c r="C303" s="55">
        <f t="shared" ref="C303:K303" si="61">SUM(C296:C302)</f>
        <v>11561</v>
      </c>
      <c r="D303" s="55">
        <f t="shared" si="61"/>
        <v>8321</v>
      </c>
      <c r="E303" s="55">
        <f t="shared" si="61"/>
        <v>4320</v>
      </c>
      <c r="F303" s="67">
        <f t="shared" si="61"/>
        <v>25521623.969999999</v>
      </c>
      <c r="G303" s="67">
        <f t="shared" si="61"/>
        <v>8319428</v>
      </c>
      <c r="H303" s="67">
        <f t="shared" si="61"/>
        <v>6902688.7300000004</v>
      </c>
      <c r="I303" s="67">
        <f t="shared" si="61"/>
        <v>22303713.43</v>
      </c>
      <c r="J303" s="67">
        <f t="shared" si="61"/>
        <v>5600734.1100000003</v>
      </c>
      <c r="K303" s="67">
        <f t="shared" si="61"/>
        <v>5266612.2000000011</v>
      </c>
      <c r="M303" s="6"/>
      <c r="N303" s="6"/>
      <c r="O303" s="6"/>
      <c r="P303" s="6"/>
      <c r="Q303" s="6"/>
      <c r="R303" s="6"/>
    </row>
    <row r="304" spans="1:18" s="2" customFormat="1" ht="37.5">
      <c r="A304" s="82" t="s">
        <v>13</v>
      </c>
      <c r="B304" s="14" t="s">
        <v>28</v>
      </c>
      <c r="C304" s="57">
        <v>12229</v>
      </c>
      <c r="D304" s="57">
        <v>846</v>
      </c>
      <c r="E304" s="57">
        <v>149</v>
      </c>
      <c r="F304" s="66">
        <v>41474685.299999997</v>
      </c>
      <c r="G304" s="66">
        <v>931178</v>
      </c>
      <c r="H304" s="66">
        <v>3694093.97</v>
      </c>
      <c r="I304" s="66">
        <v>41182149.229999997</v>
      </c>
      <c r="J304" s="66">
        <v>925615.01</v>
      </c>
      <c r="K304" s="66">
        <v>3691858.53</v>
      </c>
      <c r="M304" s="6"/>
      <c r="N304" s="6"/>
      <c r="O304" s="6"/>
      <c r="P304" s="6"/>
      <c r="Q304" s="6"/>
      <c r="R304" s="6"/>
    </row>
    <row r="305" spans="1:18" s="2" customFormat="1" ht="37.5">
      <c r="A305" s="83"/>
      <c r="B305" s="14" t="s">
        <v>55</v>
      </c>
      <c r="C305" s="57"/>
      <c r="D305" s="57"/>
      <c r="E305" s="57"/>
      <c r="F305" s="66">
        <v>1356040.1</v>
      </c>
      <c r="G305" s="66"/>
      <c r="H305" s="66"/>
      <c r="I305" s="66">
        <v>1202668.1300000001</v>
      </c>
      <c r="J305" s="66"/>
      <c r="K305" s="66"/>
      <c r="M305" s="6"/>
      <c r="N305" s="6"/>
      <c r="O305" s="6"/>
      <c r="P305" s="6"/>
      <c r="Q305" s="6"/>
      <c r="R305" s="6"/>
    </row>
    <row r="306" spans="1:18" s="2" customFormat="1" ht="37.5">
      <c r="A306" s="83"/>
      <c r="B306" s="14" t="s">
        <v>31</v>
      </c>
      <c r="C306" s="57"/>
      <c r="D306" s="57"/>
      <c r="E306" s="57"/>
      <c r="F306" s="66"/>
      <c r="G306" s="66"/>
      <c r="H306" s="66">
        <v>625811</v>
      </c>
      <c r="I306" s="66"/>
      <c r="J306" s="66"/>
      <c r="K306" s="66">
        <v>625810.98</v>
      </c>
      <c r="M306" s="6"/>
      <c r="N306" s="6"/>
      <c r="O306" s="6"/>
      <c r="P306" s="6"/>
      <c r="Q306" s="6"/>
      <c r="R306" s="6"/>
    </row>
    <row r="307" spans="1:18" s="64" customFormat="1" ht="18.75">
      <c r="A307" s="83"/>
      <c r="B307" s="48" t="s">
        <v>58</v>
      </c>
      <c r="C307" s="49"/>
      <c r="D307" s="49">
        <v>8512</v>
      </c>
      <c r="E307" s="49">
        <v>4867</v>
      </c>
      <c r="F307" s="66"/>
      <c r="G307" s="66">
        <v>8512000</v>
      </c>
      <c r="H307" s="66">
        <v>4867000</v>
      </c>
      <c r="I307" s="66"/>
      <c r="J307" s="66">
        <v>5118920.47</v>
      </c>
      <c r="K307" s="66">
        <v>2925906.09</v>
      </c>
      <c r="M307" s="6"/>
      <c r="N307" s="6"/>
      <c r="O307" s="6"/>
      <c r="P307" s="6"/>
      <c r="Q307" s="6"/>
      <c r="R307" s="6"/>
    </row>
    <row r="308" spans="1:18" s="2" customFormat="1" ht="18.75">
      <c r="A308" s="84"/>
      <c r="B308" s="14" t="s">
        <v>72</v>
      </c>
      <c r="C308" s="57">
        <v>155</v>
      </c>
      <c r="D308" s="57">
        <v>840</v>
      </c>
      <c r="E308" s="57">
        <v>182</v>
      </c>
      <c r="F308" s="66">
        <v>7344873.9400000004</v>
      </c>
      <c r="G308" s="66">
        <v>754822</v>
      </c>
      <c r="H308" s="66">
        <v>1671984.54</v>
      </c>
      <c r="I308" s="66">
        <v>2711807.24</v>
      </c>
      <c r="J308" s="66">
        <v>260767.5</v>
      </c>
      <c r="K308" s="66">
        <v>561719.79999999993</v>
      </c>
      <c r="M308" s="6"/>
      <c r="N308" s="6"/>
      <c r="O308" s="6"/>
      <c r="P308" s="6"/>
      <c r="Q308" s="6"/>
      <c r="R308" s="6"/>
    </row>
    <row r="309" spans="1:18" s="2" customFormat="1" ht="19.5">
      <c r="A309" s="11" t="s">
        <v>3</v>
      </c>
      <c r="B309" s="12"/>
      <c r="C309" s="55">
        <f t="shared" ref="C309:K309" si="62">SUM(C304:C308)</f>
        <v>12384</v>
      </c>
      <c r="D309" s="55">
        <f t="shared" si="62"/>
        <v>10198</v>
      </c>
      <c r="E309" s="55">
        <f t="shared" si="62"/>
        <v>5198</v>
      </c>
      <c r="F309" s="67">
        <f t="shared" si="62"/>
        <v>50175599.339999996</v>
      </c>
      <c r="G309" s="67">
        <f t="shared" si="62"/>
        <v>10198000</v>
      </c>
      <c r="H309" s="67">
        <f t="shared" si="62"/>
        <v>10858889.510000002</v>
      </c>
      <c r="I309" s="67">
        <f t="shared" si="62"/>
        <v>45096624.600000001</v>
      </c>
      <c r="J309" s="67">
        <f t="shared" si="62"/>
        <v>6305302.9799999995</v>
      </c>
      <c r="K309" s="67">
        <f t="shared" si="62"/>
        <v>7805295.3999999994</v>
      </c>
      <c r="M309" s="6"/>
      <c r="N309" s="6"/>
      <c r="O309" s="6"/>
      <c r="P309" s="6"/>
      <c r="Q309" s="6"/>
      <c r="R309" s="6"/>
    </row>
    <row r="310" spans="1:18" s="2" customFormat="1" ht="37.5">
      <c r="A310" s="85" t="s">
        <v>14</v>
      </c>
      <c r="B310" s="14" t="s">
        <v>28</v>
      </c>
      <c r="C310" s="57">
        <v>5285</v>
      </c>
      <c r="D310" s="57">
        <v>915</v>
      </c>
      <c r="E310" s="57">
        <v>159</v>
      </c>
      <c r="F310" s="66">
        <v>40653131.850000001</v>
      </c>
      <c r="G310" s="66">
        <v>902823.14</v>
      </c>
      <c r="H310" s="66">
        <v>4092779.5400000005</v>
      </c>
      <c r="I310" s="66">
        <v>40653059.509999998</v>
      </c>
      <c r="J310" s="66">
        <v>750063.03</v>
      </c>
      <c r="K310" s="66">
        <v>4083062.3000000007</v>
      </c>
      <c r="M310" s="6"/>
      <c r="N310" s="6"/>
      <c r="O310" s="6"/>
      <c r="P310" s="6"/>
      <c r="Q310" s="6"/>
      <c r="R310" s="6"/>
    </row>
    <row r="311" spans="1:18" s="2" customFormat="1" ht="37.5">
      <c r="A311" s="85"/>
      <c r="B311" s="14" t="s">
        <v>55</v>
      </c>
      <c r="C311" s="57"/>
      <c r="D311" s="57"/>
      <c r="E311" s="57"/>
      <c r="F311" s="66">
        <v>539830.58000000007</v>
      </c>
      <c r="G311" s="66"/>
      <c r="H311" s="66"/>
      <c r="I311" s="66">
        <v>515209.58000000007</v>
      </c>
      <c r="J311" s="66"/>
      <c r="K311" s="66"/>
      <c r="M311" s="6"/>
      <c r="N311" s="6"/>
      <c r="O311" s="6"/>
      <c r="P311" s="6"/>
      <c r="Q311" s="6"/>
      <c r="R311" s="6"/>
    </row>
    <row r="312" spans="1:18" s="5" customFormat="1" ht="18.75">
      <c r="A312" s="85"/>
      <c r="B312" s="14" t="s">
        <v>40</v>
      </c>
      <c r="C312" s="57"/>
      <c r="D312" s="57">
        <v>66</v>
      </c>
      <c r="E312" s="57">
        <v>256</v>
      </c>
      <c r="F312" s="66"/>
      <c r="G312" s="66">
        <v>66000</v>
      </c>
      <c r="H312" s="66">
        <v>322655.09999999998</v>
      </c>
      <c r="I312" s="66"/>
      <c r="J312" s="66">
        <v>50130.09</v>
      </c>
      <c r="K312" s="66">
        <v>258469.32</v>
      </c>
      <c r="M312" s="6"/>
      <c r="N312" s="6"/>
      <c r="O312" s="6"/>
      <c r="P312" s="6"/>
      <c r="Q312" s="6"/>
      <c r="R312" s="6"/>
    </row>
    <row r="313" spans="1:18" s="2" customFormat="1" ht="37.5">
      <c r="A313" s="85"/>
      <c r="B313" s="14" t="s">
        <v>41</v>
      </c>
      <c r="C313" s="57">
        <v>58</v>
      </c>
      <c r="D313" s="57"/>
      <c r="E313" s="57">
        <v>421</v>
      </c>
      <c r="F313" s="66">
        <v>192105</v>
      </c>
      <c r="G313" s="66"/>
      <c r="H313" s="66">
        <v>971411</v>
      </c>
      <c r="I313" s="66">
        <v>134103.45000000001</v>
      </c>
      <c r="J313" s="66"/>
      <c r="K313" s="66">
        <v>956223.55</v>
      </c>
      <c r="M313" s="6"/>
      <c r="N313" s="6"/>
      <c r="O313" s="6"/>
      <c r="P313" s="6"/>
      <c r="Q313" s="6"/>
      <c r="R313" s="6"/>
    </row>
    <row r="314" spans="1:18" s="64" customFormat="1" ht="18.75">
      <c r="A314" s="85"/>
      <c r="B314" s="48" t="s">
        <v>58</v>
      </c>
      <c r="C314" s="49"/>
      <c r="D314" s="49">
        <v>15038</v>
      </c>
      <c r="E314" s="49">
        <v>8596</v>
      </c>
      <c r="F314" s="66"/>
      <c r="G314" s="66">
        <v>15038000</v>
      </c>
      <c r="H314" s="66">
        <v>8596000</v>
      </c>
      <c r="I314" s="66"/>
      <c r="J314" s="66">
        <v>11818200.780000001</v>
      </c>
      <c r="K314" s="66">
        <v>6755121.9199999999</v>
      </c>
      <c r="M314" s="6"/>
      <c r="N314" s="6"/>
      <c r="O314" s="6"/>
      <c r="P314" s="6"/>
      <c r="Q314" s="6"/>
      <c r="R314" s="6"/>
    </row>
    <row r="315" spans="1:18" s="2" customFormat="1" ht="18.75">
      <c r="A315" s="85"/>
      <c r="B315" s="14" t="s">
        <v>72</v>
      </c>
      <c r="C315" s="57">
        <v>216</v>
      </c>
      <c r="D315" s="57">
        <v>1575</v>
      </c>
      <c r="E315" s="57">
        <v>388</v>
      </c>
      <c r="F315" s="66">
        <v>13429889.640000001</v>
      </c>
      <c r="G315" s="66">
        <v>1583583</v>
      </c>
      <c r="H315" s="66">
        <v>3189096.0999999996</v>
      </c>
      <c r="I315" s="66">
        <v>6182413.9999999991</v>
      </c>
      <c r="J315" s="66">
        <v>1548572.08</v>
      </c>
      <c r="K315" s="66">
        <v>1637557.59</v>
      </c>
      <c r="M315" s="6"/>
      <c r="N315" s="6"/>
      <c r="O315" s="6"/>
      <c r="P315" s="6"/>
      <c r="Q315" s="6"/>
      <c r="R315" s="6"/>
    </row>
    <row r="316" spans="1:18" s="2" customFormat="1" ht="19.5">
      <c r="A316" s="11" t="s">
        <v>3</v>
      </c>
      <c r="B316" s="12"/>
      <c r="C316" s="55">
        <f t="shared" ref="C316:K316" si="63">SUM(C310:C315)</f>
        <v>5559</v>
      </c>
      <c r="D316" s="55">
        <f t="shared" si="63"/>
        <v>17594</v>
      </c>
      <c r="E316" s="55">
        <f t="shared" si="63"/>
        <v>9820</v>
      </c>
      <c r="F316" s="67">
        <f t="shared" si="63"/>
        <v>54814957.07</v>
      </c>
      <c r="G316" s="67">
        <f t="shared" si="63"/>
        <v>17590406.140000001</v>
      </c>
      <c r="H316" s="67">
        <f t="shared" si="63"/>
        <v>17171941.740000002</v>
      </c>
      <c r="I316" s="67">
        <f t="shared" si="63"/>
        <v>47484786.539999999</v>
      </c>
      <c r="J316" s="67">
        <f t="shared" si="63"/>
        <v>14166965.98</v>
      </c>
      <c r="K316" s="67">
        <f t="shared" si="63"/>
        <v>13690434.68</v>
      </c>
      <c r="M316" s="6"/>
      <c r="N316" s="6"/>
      <c r="O316" s="6"/>
      <c r="P316" s="6"/>
      <c r="Q316" s="6"/>
      <c r="R316" s="6"/>
    </row>
    <row r="317" spans="1:18" s="2" customFormat="1" ht="37.5">
      <c r="A317" s="82" t="s">
        <v>15</v>
      </c>
      <c r="B317" s="14" t="s">
        <v>28</v>
      </c>
      <c r="C317" s="57">
        <v>12242</v>
      </c>
      <c r="D317" s="57">
        <v>1971</v>
      </c>
      <c r="E317" s="57">
        <v>351</v>
      </c>
      <c r="F317" s="66">
        <v>63535979.280000001</v>
      </c>
      <c r="G317" s="66">
        <v>1971000</v>
      </c>
      <c r="H317" s="66">
        <v>7140028.1299999999</v>
      </c>
      <c r="I317" s="66">
        <v>63225303.039999999</v>
      </c>
      <c r="J317" s="66">
        <v>1565869.93</v>
      </c>
      <c r="K317" s="66">
        <v>7094946.9900000012</v>
      </c>
      <c r="M317" s="6"/>
      <c r="N317" s="6"/>
      <c r="O317" s="6"/>
      <c r="P317" s="6"/>
      <c r="Q317" s="6"/>
      <c r="R317" s="6"/>
    </row>
    <row r="318" spans="1:18" s="2" customFormat="1" ht="37.5">
      <c r="A318" s="83"/>
      <c r="B318" s="14" t="s">
        <v>55</v>
      </c>
      <c r="C318" s="57"/>
      <c r="D318" s="57"/>
      <c r="E318" s="57"/>
      <c r="F318" s="66">
        <v>3091699.67</v>
      </c>
      <c r="G318" s="66"/>
      <c r="H318" s="66"/>
      <c r="I318" s="66">
        <v>2729883.07</v>
      </c>
      <c r="J318" s="66"/>
      <c r="K318" s="66"/>
      <c r="M318" s="6"/>
      <c r="N318" s="6"/>
      <c r="O318" s="6"/>
      <c r="P318" s="6"/>
      <c r="Q318" s="6"/>
      <c r="R318" s="6"/>
    </row>
    <row r="319" spans="1:18" s="64" customFormat="1" ht="18.75">
      <c r="A319" s="83"/>
      <c r="B319" s="48" t="s">
        <v>58</v>
      </c>
      <c r="C319" s="49"/>
      <c r="D319" s="49">
        <v>17570</v>
      </c>
      <c r="E319" s="49">
        <v>10042</v>
      </c>
      <c r="F319" s="66"/>
      <c r="G319" s="66">
        <v>17570000</v>
      </c>
      <c r="H319" s="66">
        <v>10042000</v>
      </c>
      <c r="I319" s="66"/>
      <c r="J319" s="66">
        <v>17376909.349999998</v>
      </c>
      <c r="K319" s="66">
        <v>9932394.4900000002</v>
      </c>
      <c r="M319" s="6"/>
      <c r="N319" s="6"/>
      <c r="O319" s="6"/>
      <c r="P319" s="6"/>
      <c r="Q319" s="6"/>
      <c r="R319" s="6"/>
    </row>
    <row r="320" spans="1:18" s="2" customFormat="1" ht="18.75">
      <c r="A320" s="84"/>
      <c r="B320" s="14" t="s">
        <v>72</v>
      </c>
      <c r="C320" s="57">
        <v>356</v>
      </c>
      <c r="D320" s="57">
        <v>1361</v>
      </c>
      <c r="E320" s="57">
        <v>316</v>
      </c>
      <c r="F320" s="66">
        <v>7460108.290000001</v>
      </c>
      <c r="G320" s="66">
        <v>1361000</v>
      </c>
      <c r="H320" s="66">
        <v>1821367.3900000001</v>
      </c>
      <c r="I320" s="66">
        <v>4194275.92</v>
      </c>
      <c r="J320" s="66">
        <v>106325.56999999999</v>
      </c>
      <c r="K320" s="66">
        <v>907226.12</v>
      </c>
      <c r="M320" s="6"/>
      <c r="N320" s="6"/>
      <c r="O320" s="6"/>
      <c r="P320" s="6"/>
      <c r="Q320" s="6"/>
      <c r="R320" s="6"/>
    </row>
    <row r="321" spans="1:18" s="5" customFormat="1" ht="19.5">
      <c r="A321" s="11" t="s">
        <v>3</v>
      </c>
      <c r="B321" s="12"/>
      <c r="C321" s="55">
        <f t="shared" ref="C321:K321" si="64">SUM(C317:C320)</f>
        <v>12598</v>
      </c>
      <c r="D321" s="55">
        <f t="shared" si="64"/>
        <v>20902</v>
      </c>
      <c r="E321" s="55">
        <f t="shared" si="64"/>
        <v>10709</v>
      </c>
      <c r="F321" s="67">
        <f t="shared" si="64"/>
        <v>74087787.24000001</v>
      </c>
      <c r="G321" s="67">
        <f t="shared" si="64"/>
        <v>20902000</v>
      </c>
      <c r="H321" s="67">
        <f t="shared" si="64"/>
        <v>19003395.52</v>
      </c>
      <c r="I321" s="67">
        <f t="shared" si="64"/>
        <v>70149462.030000001</v>
      </c>
      <c r="J321" s="67">
        <f t="shared" si="64"/>
        <v>19049104.849999998</v>
      </c>
      <c r="K321" s="67">
        <f t="shared" si="64"/>
        <v>17934567.600000001</v>
      </c>
      <c r="M321" s="6"/>
      <c r="N321" s="6"/>
      <c r="O321" s="6"/>
      <c r="P321" s="6"/>
      <c r="Q321" s="6"/>
      <c r="R321" s="6"/>
    </row>
    <row r="322" spans="1:18" s="2" customFormat="1" ht="37.5">
      <c r="A322" s="86" t="s">
        <v>16</v>
      </c>
      <c r="B322" s="14" t="s">
        <v>28</v>
      </c>
      <c r="C322" s="57">
        <v>2264</v>
      </c>
      <c r="D322" s="57">
        <v>696</v>
      </c>
      <c r="E322" s="57">
        <v>122</v>
      </c>
      <c r="F322" s="66">
        <v>15506514.470000001</v>
      </c>
      <c r="G322" s="66">
        <v>851380</v>
      </c>
      <c r="H322" s="66">
        <v>1772684.62</v>
      </c>
      <c r="I322" s="66">
        <v>15197889.240000002</v>
      </c>
      <c r="J322" s="66">
        <v>839640.57</v>
      </c>
      <c r="K322" s="66">
        <v>1771436.6200000008</v>
      </c>
      <c r="M322" s="6"/>
      <c r="N322" s="6"/>
      <c r="O322" s="6"/>
      <c r="P322" s="6"/>
      <c r="Q322" s="6"/>
      <c r="R322" s="6"/>
    </row>
    <row r="323" spans="1:18" s="2" customFormat="1" ht="37.5">
      <c r="A323" s="86"/>
      <c r="B323" s="14" t="s">
        <v>55</v>
      </c>
      <c r="C323" s="57"/>
      <c r="D323" s="57"/>
      <c r="E323" s="57"/>
      <c r="F323" s="66">
        <v>263839.56</v>
      </c>
      <c r="G323" s="66"/>
      <c r="H323" s="66"/>
      <c r="I323" s="66">
        <v>248558.61000000002</v>
      </c>
      <c r="J323" s="66"/>
      <c r="K323" s="66"/>
      <c r="M323" s="6"/>
      <c r="N323" s="6"/>
      <c r="O323" s="6"/>
      <c r="P323" s="6"/>
      <c r="Q323" s="6"/>
      <c r="R323" s="6"/>
    </row>
    <row r="324" spans="1:18" s="2" customFormat="1" ht="18.75">
      <c r="A324" s="86"/>
      <c r="B324" s="14" t="s">
        <v>40</v>
      </c>
      <c r="C324" s="57"/>
      <c r="D324" s="57">
        <v>103</v>
      </c>
      <c r="E324" s="57">
        <v>487</v>
      </c>
      <c r="F324" s="66"/>
      <c r="G324" s="66">
        <v>698892.66</v>
      </c>
      <c r="H324" s="66">
        <v>681845.75999999989</v>
      </c>
      <c r="I324" s="66"/>
      <c r="J324" s="66">
        <v>632061.31999999995</v>
      </c>
      <c r="K324" s="66">
        <v>656618.77999999991</v>
      </c>
      <c r="M324" s="6"/>
      <c r="N324" s="6"/>
      <c r="O324" s="6"/>
      <c r="P324" s="6"/>
      <c r="Q324" s="6"/>
      <c r="R324" s="6"/>
    </row>
    <row r="325" spans="1:18" s="2" customFormat="1" ht="18.75">
      <c r="A325" s="86"/>
      <c r="B325" s="14" t="s">
        <v>26</v>
      </c>
      <c r="C325" s="57"/>
      <c r="D325" s="57">
        <v>375</v>
      </c>
      <c r="E325" s="57">
        <v>125</v>
      </c>
      <c r="F325" s="66"/>
      <c r="G325" s="66">
        <v>375000</v>
      </c>
      <c r="H325" s="66">
        <v>125000</v>
      </c>
      <c r="I325" s="66"/>
      <c r="J325" s="66">
        <v>236600.48</v>
      </c>
      <c r="K325" s="66">
        <v>78866.87</v>
      </c>
      <c r="M325" s="6"/>
      <c r="N325" s="6"/>
      <c r="O325" s="6"/>
      <c r="P325" s="6"/>
      <c r="Q325" s="6"/>
      <c r="R325" s="6"/>
    </row>
    <row r="326" spans="1:18" s="64" customFormat="1" ht="18.75">
      <c r="A326" s="86"/>
      <c r="B326" s="48" t="s">
        <v>58</v>
      </c>
      <c r="C326" s="49"/>
      <c r="D326" s="49">
        <v>5652</v>
      </c>
      <c r="E326" s="49">
        <v>3231</v>
      </c>
      <c r="F326" s="66"/>
      <c r="G326" s="66">
        <v>5652000</v>
      </c>
      <c r="H326" s="66">
        <v>3231000</v>
      </c>
      <c r="I326" s="66"/>
      <c r="J326" s="66">
        <v>5106723.0199999996</v>
      </c>
      <c r="K326" s="66">
        <v>2918930.11</v>
      </c>
      <c r="M326" s="6"/>
      <c r="N326" s="6"/>
      <c r="O326" s="6"/>
      <c r="P326" s="6"/>
      <c r="Q326" s="6"/>
      <c r="R326" s="6"/>
    </row>
    <row r="327" spans="1:18" s="2" customFormat="1" ht="18.75">
      <c r="A327" s="86"/>
      <c r="B327" s="14" t="s">
        <v>72</v>
      </c>
      <c r="C327" s="57">
        <v>78</v>
      </c>
      <c r="D327" s="57">
        <v>1493</v>
      </c>
      <c r="E327" s="57">
        <v>329</v>
      </c>
      <c r="F327" s="66">
        <v>1524952.36</v>
      </c>
      <c r="G327" s="66">
        <v>1350370</v>
      </c>
      <c r="H327" s="66">
        <v>610334.21</v>
      </c>
      <c r="I327" s="66">
        <v>1064956.48</v>
      </c>
      <c r="J327" s="66">
        <v>864489.62</v>
      </c>
      <c r="K327" s="66">
        <v>426049.14</v>
      </c>
      <c r="M327" s="6"/>
      <c r="N327" s="6"/>
      <c r="O327" s="6"/>
      <c r="P327" s="6"/>
      <c r="Q327" s="6"/>
      <c r="R327" s="6"/>
    </row>
    <row r="328" spans="1:18" s="2" customFormat="1" ht="19.5">
      <c r="A328" s="11" t="s">
        <v>3</v>
      </c>
      <c r="B328" s="12"/>
      <c r="C328" s="55">
        <f t="shared" ref="C328:K328" si="65">SUM(C322:C327)</f>
        <v>2342</v>
      </c>
      <c r="D328" s="55">
        <f t="shared" si="65"/>
        <v>8319</v>
      </c>
      <c r="E328" s="55">
        <f t="shared" si="65"/>
        <v>4294</v>
      </c>
      <c r="F328" s="67">
        <f t="shared" si="65"/>
        <v>17295306.390000001</v>
      </c>
      <c r="G328" s="67">
        <f t="shared" si="65"/>
        <v>8927642.6600000001</v>
      </c>
      <c r="H328" s="67">
        <f t="shared" si="65"/>
        <v>6420864.5899999999</v>
      </c>
      <c r="I328" s="67">
        <f t="shared" si="65"/>
        <v>16511404.330000002</v>
      </c>
      <c r="J328" s="67">
        <f t="shared" si="65"/>
        <v>7679515.0099999998</v>
      </c>
      <c r="K328" s="67">
        <f t="shared" si="65"/>
        <v>5851901.5200000005</v>
      </c>
      <c r="M328" s="6"/>
      <c r="N328" s="6"/>
      <c r="O328" s="6"/>
      <c r="P328" s="6"/>
      <c r="Q328" s="6"/>
      <c r="R328" s="6"/>
    </row>
    <row r="329" spans="1:18" s="2" customFormat="1" ht="37.5">
      <c r="A329" s="82" t="s">
        <v>17</v>
      </c>
      <c r="B329" s="14" t="s">
        <v>28</v>
      </c>
      <c r="C329" s="57">
        <v>8735</v>
      </c>
      <c r="D329" s="57">
        <v>640</v>
      </c>
      <c r="E329" s="57">
        <v>113</v>
      </c>
      <c r="F329" s="66">
        <v>34899919.010000005</v>
      </c>
      <c r="G329" s="66">
        <v>640000</v>
      </c>
      <c r="H329" s="66">
        <v>3098741.41</v>
      </c>
      <c r="I329" s="66">
        <v>34887822.659999996</v>
      </c>
      <c r="J329" s="66">
        <v>628184.27</v>
      </c>
      <c r="K329" s="66">
        <v>3096715.1100000003</v>
      </c>
      <c r="M329" s="6"/>
      <c r="N329" s="6"/>
      <c r="O329" s="6"/>
      <c r="P329" s="6"/>
      <c r="Q329" s="6"/>
      <c r="R329" s="6"/>
    </row>
    <row r="330" spans="1:18" s="2" customFormat="1" ht="37.5">
      <c r="A330" s="83"/>
      <c r="B330" s="14" t="s">
        <v>55</v>
      </c>
      <c r="C330" s="57"/>
      <c r="D330" s="57"/>
      <c r="E330" s="57"/>
      <c r="F330" s="66">
        <v>663910.12</v>
      </c>
      <c r="G330" s="66"/>
      <c r="H330" s="66"/>
      <c r="I330" s="66">
        <v>622373.38</v>
      </c>
      <c r="J330" s="66"/>
      <c r="K330" s="66"/>
      <c r="M330" s="6"/>
      <c r="N330" s="6"/>
      <c r="O330" s="6"/>
      <c r="P330" s="6"/>
      <c r="Q330" s="6"/>
      <c r="R330" s="6"/>
    </row>
    <row r="331" spans="1:18" s="2" customFormat="1" ht="18.75">
      <c r="A331" s="83"/>
      <c r="B331" s="14" t="s">
        <v>40</v>
      </c>
      <c r="C331" s="57"/>
      <c r="D331" s="57">
        <v>42</v>
      </c>
      <c r="E331" s="57">
        <v>237</v>
      </c>
      <c r="F331" s="66"/>
      <c r="G331" s="66">
        <v>42000</v>
      </c>
      <c r="H331" s="66">
        <v>237000</v>
      </c>
      <c r="I331" s="66"/>
      <c r="J331" s="66">
        <v>24183.87</v>
      </c>
      <c r="K331" s="66">
        <v>144617.59</v>
      </c>
      <c r="M331" s="6"/>
      <c r="N331" s="6"/>
      <c r="O331" s="6"/>
      <c r="P331" s="6"/>
      <c r="Q331" s="6"/>
      <c r="R331" s="6"/>
    </row>
    <row r="332" spans="1:18" s="2" customFormat="1" ht="37.5" customHeight="1">
      <c r="A332" s="83"/>
      <c r="B332" s="69" t="s">
        <v>26</v>
      </c>
      <c r="C332" s="72">
        <v>634</v>
      </c>
      <c r="D332" s="72">
        <v>300</v>
      </c>
      <c r="E332" s="72">
        <v>170</v>
      </c>
      <c r="F332" s="71">
        <v>773460</v>
      </c>
      <c r="G332" s="71">
        <v>300000</v>
      </c>
      <c r="H332" s="71">
        <v>185940</v>
      </c>
      <c r="I332" s="71">
        <v>773460</v>
      </c>
      <c r="J332" s="71">
        <v>292211.09999999998</v>
      </c>
      <c r="K332" s="71">
        <v>183343.86</v>
      </c>
      <c r="M332" s="6"/>
      <c r="N332" s="6"/>
      <c r="O332" s="6"/>
      <c r="P332" s="6"/>
      <c r="Q332" s="6"/>
      <c r="R332" s="6"/>
    </row>
    <row r="333" spans="1:18" s="2" customFormat="1" ht="37.5" customHeight="1">
      <c r="A333" s="83"/>
      <c r="B333" s="14" t="s">
        <v>36</v>
      </c>
      <c r="C333" s="57"/>
      <c r="D333" s="57"/>
      <c r="E333" s="57"/>
      <c r="F333" s="66">
        <v>9333132.2699999996</v>
      </c>
      <c r="G333" s="66"/>
      <c r="H333" s="66">
        <v>1156769.8799999999</v>
      </c>
      <c r="I333" s="66">
        <v>9333132.2699999996</v>
      </c>
      <c r="J333" s="66"/>
      <c r="K333" s="66">
        <v>1155269.8799999999</v>
      </c>
      <c r="M333" s="6"/>
      <c r="N333" s="6"/>
      <c r="O333" s="6"/>
      <c r="P333" s="6"/>
      <c r="Q333" s="6"/>
      <c r="R333" s="6"/>
    </row>
    <row r="334" spans="1:18" s="64" customFormat="1" ht="18.75">
      <c r="A334" s="83"/>
      <c r="B334" s="48" t="s">
        <v>58</v>
      </c>
      <c r="C334" s="49"/>
      <c r="D334" s="49">
        <v>59567</v>
      </c>
      <c r="E334" s="49">
        <v>34051</v>
      </c>
      <c r="F334" s="66"/>
      <c r="G334" s="66">
        <v>59567000</v>
      </c>
      <c r="H334" s="66">
        <v>34049738</v>
      </c>
      <c r="I334" s="66"/>
      <c r="J334" s="66">
        <v>49710671.469999999</v>
      </c>
      <c r="K334" s="66">
        <v>28413913.579999998</v>
      </c>
      <c r="M334" s="6"/>
      <c r="N334" s="6"/>
      <c r="O334" s="6"/>
      <c r="P334" s="6"/>
      <c r="Q334" s="6"/>
      <c r="R334" s="6"/>
    </row>
    <row r="335" spans="1:18" s="2" customFormat="1" ht="18.75">
      <c r="A335" s="84"/>
      <c r="B335" s="69" t="s">
        <v>72</v>
      </c>
      <c r="C335" s="72">
        <v>147</v>
      </c>
      <c r="D335" s="72">
        <v>1353</v>
      </c>
      <c r="E335" s="72">
        <v>426</v>
      </c>
      <c r="F335" s="71">
        <v>5931735.3399999999</v>
      </c>
      <c r="G335" s="71">
        <v>1353000</v>
      </c>
      <c r="H335" s="71">
        <v>1651365.65</v>
      </c>
      <c r="I335" s="71">
        <v>593363.91999999993</v>
      </c>
      <c r="J335" s="71">
        <v>1239598.1299999999</v>
      </c>
      <c r="K335" s="71">
        <v>379001.97</v>
      </c>
      <c r="M335" s="6"/>
      <c r="N335" s="6"/>
      <c r="O335" s="6"/>
      <c r="P335" s="6"/>
      <c r="Q335" s="6"/>
      <c r="R335" s="6"/>
    </row>
    <row r="336" spans="1:18" s="5" customFormat="1" ht="19.5">
      <c r="A336" s="11" t="s">
        <v>3</v>
      </c>
      <c r="B336" s="12"/>
      <c r="C336" s="55">
        <f>SUM(C329:C335)</f>
        <v>9516</v>
      </c>
      <c r="D336" s="55">
        <f>SUM(D329:D335)</f>
        <v>61902</v>
      </c>
      <c r="E336" s="55">
        <f>SUM(E329:E335)</f>
        <v>34997</v>
      </c>
      <c r="F336" s="67">
        <f t="shared" ref="F336:K336" si="66">SUM(F329:F335)</f>
        <v>51602156.74000001</v>
      </c>
      <c r="G336" s="67">
        <f t="shared" si="66"/>
        <v>61902000</v>
      </c>
      <c r="H336" s="67">
        <f t="shared" si="66"/>
        <v>40379554.939999998</v>
      </c>
      <c r="I336" s="67">
        <f t="shared" si="66"/>
        <v>46210152.230000004</v>
      </c>
      <c r="J336" s="67">
        <f t="shared" si="66"/>
        <v>51894848.840000004</v>
      </c>
      <c r="K336" s="67">
        <f t="shared" si="66"/>
        <v>33372861.989999995</v>
      </c>
      <c r="M336" s="6"/>
      <c r="N336" s="6"/>
      <c r="O336" s="6"/>
      <c r="P336" s="6"/>
      <c r="Q336" s="6"/>
      <c r="R336" s="6"/>
    </row>
    <row r="337" spans="1:18" s="2" customFormat="1" ht="37.5">
      <c r="A337" s="75" t="s">
        <v>18</v>
      </c>
      <c r="B337" s="14" t="s">
        <v>28</v>
      </c>
      <c r="C337" s="57">
        <v>4523</v>
      </c>
      <c r="D337" s="57">
        <v>484</v>
      </c>
      <c r="E337" s="57">
        <v>90</v>
      </c>
      <c r="F337" s="66">
        <v>24846097.900000002</v>
      </c>
      <c r="G337" s="66">
        <v>557782.78</v>
      </c>
      <c r="H337" s="66">
        <v>2321112.52</v>
      </c>
      <c r="I337" s="66">
        <v>24845523.979999997</v>
      </c>
      <c r="J337" s="66">
        <v>454864.22</v>
      </c>
      <c r="K337" s="66">
        <v>2299831.3399999994</v>
      </c>
      <c r="M337" s="6"/>
      <c r="N337" s="6"/>
      <c r="O337" s="6"/>
      <c r="P337" s="6"/>
      <c r="Q337" s="6"/>
      <c r="R337" s="6"/>
    </row>
    <row r="338" spans="1:18" s="2" customFormat="1" ht="37.5">
      <c r="A338" s="83" t="s">
        <v>18</v>
      </c>
      <c r="B338" s="69" t="s">
        <v>55</v>
      </c>
      <c r="C338" s="72"/>
      <c r="D338" s="72"/>
      <c r="E338" s="72"/>
      <c r="F338" s="71">
        <v>470744</v>
      </c>
      <c r="G338" s="71"/>
      <c r="H338" s="71"/>
      <c r="I338" s="71">
        <v>407144.50999999995</v>
      </c>
      <c r="J338" s="71"/>
      <c r="K338" s="71"/>
      <c r="M338" s="6"/>
      <c r="N338" s="6"/>
      <c r="O338" s="6"/>
      <c r="P338" s="6"/>
      <c r="Q338" s="6"/>
      <c r="R338" s="6"/>
    </row>
    <row r="339" spans="1:18" s="2" customFormat="1" ht="18.75">
      <c r="A339" s="83"/>
      <c r="B339" s="14" t="s">
        <v>40</v>
      </c>
      <c r="C339" s="57"/>
      <c r="D339" s="57"/>
      <c r="E339" s="57"/>
      <c r="F339" s="66"/>
      <c r="G339" s="66"/>
      <c r="H339" s="66">
        <v>10595</v>
      </c>
      <c r="I339" s="66"/>
      <c r="J339" s="66"/>
      <c r="K339" s="66">
        <v>10594.27</v>
      </c>
      <c r="M339" s="6"/>
      <c r="N339" s="6"/>
      <c r="O339" s="6"/>
      <c r="P339" s="6"/>
      <c r="Q339" s="6"/>
      <c r="R339" s="6"/>
    </row>
    <row r="340" spans="1:18" s="2" customFormat="1" ht="18.75">
      <c r="A340" s="83"/>
      <c r="B340" s="14" t="s">
        <v>26</v>
      </c>
      <c r="C340" s="57">
        <v>115</v>
      </c>
      <c r="D340" s="57">
        <v>384</v>
      </c>
      <c r="E340" s="57">
        <v>141</v>
      </c>
      <c r="F340" s="66">
        <v>115000</v>
      </c>
      <c r="G340" s="66">
        <v>384000</v>
      </c>
      <c r="H340" s="66">
        <v>141000</v>
      </c>
      <c r="I340" s="66">
        <v>53995.47</v>
      </c>
      <c r="J340" s="66">
        <v>288709.65999999997</v>
      </c>
      <c r="K340" s="66">
        <v>102236.11</v>
      </c>
      <c r="M340" s="6"/>
      <c r="N340" s="6"/>
      <c r="O340" s="6"/>
      <c r="P340" s="6"/>
      <c r="Q340" s="6"/>
      <c r="R340" s="6"/>
    </row>
    <row r="341" spans="1:18" s="2" customFormat="1" ht="37.5">
      <c r="A341" s="83"/>
      <c r="B341" s="14" t="s">
        <v>35</v>
      </c>
      <c r="C341" s="57"/>
      <c r="D341" s="57"/>
      <c r="E341" s="57"/>
      <c r="F341" s="66"/>
      <c r="G341" s="66"/>
      <c r="H341" s="66">
        <v>1936933</v>
      </c>
      <c r="I341" s="66"/>
      <c r="J341" s="66"/>
      <c r="K341" s="66">
        <v>1908309.95</v>
      </c>
      <c r="M341" s="6"/>
      <c r="N341" s="6"/>
      <c r="O341" s="6"/>
      <c r="P341" s="6"/>
      <c r="Q341" s="6"/>
      <c r="R341" s="6"/>
    </row>
    <row r="342" spans="1:18" s="64" customFormat="1" ht="18.75">
      <c r="A342" s="83"/>
      <c r="B342" s="48" t="s">
        <v>58</v>
      </c>
      <c r="C342" s="49"/>
      <c r="D342" s="49">
        <v>42845</v>
      </c>
      <c r="E342" s="49">
        <v>24490</v>
      </c>
      <c r="F342" s="66"/>
      <c r="G342" s="66">
        <v>42845000</v>
      </c>
      <c r="H342" s="66">
        <v>24490000</v>
      </c>
      <c r="I342" s="66"/>
      <c r="J342" s="66">
        <v>21429825.52</v>
      </c>
      <c r="K342" s="66">
        <v>12248986.439999998</v>
      </c>
      <c r="M342" s="6"/>
      <c r="N342" s="6"/>
      <c r="O342" s="6"/>
      <c r="P342" s="6"/>
      <c r="Q342" s="6"/>
      <c r="R342" s="6"/>
    </row>
    <row r="343" spans="1:18" s="5" customFormat="1" ht="18.75">
      <c r="A343" s="84"/>
      <c r="B343" s="14" t="s">
        <v>72</v>
      </c>
      <c r="C343" s="57">
        <v>85</v>
      </c>
      <c r="D343" s="57">
        <v>1655</v>
      </c>
      <c r="E343" s="57">
        <v>376</v>
      </c>
      <c r="F343" s="66">
        <v>5475901.9900000002</v>
      </c>
      <c r="G343" s="66">
        <v>1606526.9700000002</v>
      </c>
      <c r="H343" s="66">
        <v>1510081.1199999999</v>
      </c>
      <c r="I343" s="66">
        <v>2928905.3699999996</v>
      </c>
      <c r="J343" s="66">
        <v>1485809.56</v>
      </c>
      <c r="K343" s="66">
        <v>941440.67</v>
      </c>
      <c r="M343" s="6"/>
      <c r="N343" s="6"/>
      <c r="O343" s="6"/>
      <c r="P343" s="6"/>
      <c r="Q343" s="6"/>
      <c r="R343" s="6"/>
    </row>
    <row r="344" spans="1:18" s="2" customFormat="1" ht="19.5">
      <c r="A344" s="11" t="s">
        <v>3</v>
      </c>
      <c r="B344" s="12"/>
      <c r="C344" s="55">
        <f t="shared" ref="C344:K344" si="67">SUM(C337:C343)</f>
        <v>4723</v>
      </c>
      <c r="D344" s="55">
        <f t="shared" si="67"/>
        <v>45368</v>
      </c>
      <c r="E344" s="55">
        <f t="shared" si="67"/>
        <v>25097</v>
      </c>
      <c r="F344" s="67">
        <f t="shared" si="67"/>
        <v>30907743.890000001</v>
      </c>
      <c r="G344" s="67">
        <f t="shared" si="67"/>
        <v>45393309.75</v>
      </c>
      <c r="H344" s="67">
        <f t="shared" si="67"/>
        <v>30409721.640000001</v>
      </c>
      <c r="I344" s="67">
        <f t="shared" si="67"/>
        <v>28235569.329999998</v>
      </c>
      <c r="J344" s="67">
        <f t="shared" si="67"/>
        <v>23659208.959999997</v>
      </c>
      <c r="K344" s="67">
        <f t="shared" si="67"/>
        <v>17511398.779999997</v>
      </c>
      <c r="M344" s="6"/>
      <c r="N344" s="6"/>
      <c r="O344" s="6"/>
      <c r="P344" s="6"/>
      <c r="Q344" s="6"/>
      <c r="R344" s="6"/>
    </row>
    <row r="345" spans="1:18" s="5" customFormat="1" ht="37.5">
      <c r="A345" s="85" t="s">
        <v>19</v>
      </c>
      <c r="B345" s="14" t="s">
        <v>28</v>
      </c>
      <c r="C345" s="57">
        <v>9697</v>
      </c>
      <c r="D345" s="57">
        <v>404</v>
      </c>
      <c r="E345" s="57">
        <v>71</v>
      </c>
      <c r="F345" s="66">
        <v>34663242.420000002</v>
      </c>
      <c r="G345" s="66">
        <v>404000</v>
      </c>
      <c r="H345" s="66">
        <v>3094990.54</v>
      </c>
      <c r="I345" s="66">
        <v>33816304.349999994</v>
      </c>
      <c r="J345" s="66">
        <v>384033.83</v>
      </c>
      <c r="K345" s="66">
        <v>3090585.06</v>
      </c>
      <c r="M345" s="6"/>
      <c r="N345" s="6"/>
      <c r="O345" s="6"/>
      <c r="P345" s="6"/>
      <c r="Q345" s="6"/>
      <c r="R345" s="6"/>
    </row>
    <row r="346" spans="1:18" s="5" customFormat="1" ht="37.5">
      <c r="A346" s="85"/>
      <c r="B346" s="14" t="s">
        <v>55</v>
      </c>
      <c r="C346" s="57"/>
      <c r="D346" s="57"/>
      <c r="E346" s="57"/>
      <c r="F346" s="66">
        <v>517387.04</v>
      </c>
      <c r="G346" s="66"/>
      <c r="H346" s="66"/>
      <c r="I346" s="66">
        <v>418295.19999999995</v>
      </c>
      <c r="J346" s="66"/>
      <c r="K346" s="66"/>
      <c r="M346" s="6"/>
      <c r="N346" s="6"/>
      <c r="O346" s="6"/>
      <c r="P346" s="6"/>
      <c r="Q346" s="6"/>
      <c r="R346" s="6"/>
    </row>
    <row r="347" spans="1:18" s="64" customFormat="1" ht="18.75">
      <c r="A347" s="85"/>
      <c r="B347" s="48" t="s">
        <v>58</v>
      </c>
      <c r="C347" s="49"/>
      <c r="D347" s="49">
        <v>14590</v>
      </c>
      <c r="E347" s="49">
        <v>8337</v>
      </c>
      <c r="F347" s="66"/>
      <c r="G347" s="66">
        <v>14590000</v>
      </c>
      <c r="H347" s="66">
        <v>8337000</v>
      </c>
      <c r="I347" s="66"/>
      <c r="J347" s="66">
        <v>12932880.449999999</v>
      </c>
      <c r="K347" s="66">
        <v>7389755.96</v>
      </c>
      <c r="M347" s="6"/>
      <c r="N347" s="6"/>
      <c r="O347" s="6"/>
      <c r="P347" s="6"/>
      <c r="Q347" s="6"/>
      <c r="R347" s="6"/>
    </row>
    <row r="348" spans="1:18" s="2" customFormat="1" ht="18.75">
      <c r="A348" s="85"/>
      <c r="B348" s="14" t="s">
        <v>72</v>
      </c>
      <c r="C348" s="57">
        <v>147</v>
      </c>
      <c r="D348" s="57">
        <v>1901</v>
      </c>
      <c r="E348" s="57">
        <v>446</v>
      </c>
      <c r="F348" s="66">
        <v>14667715.51</v>
      </c>
      <c r="G348" s="66">
        <v>1901000</v>
      </c>
      <c r="H348" s="66">
        <v>3549298.21</v>
      </c>
      <c r="I348" s="66">
        <v>9637246</v>
      </c>
      <c r="J348" s="66">
        <v>1387772.6099999999</v>
      </c>
      <c r="K348" s="66">
        <v>2378299.1800000002</v>
      </c>
      <c r="M348" s="6"/>
      <c r="N348" s="6"/>
      <c r="O348" s="6"/>
      <c r="P348" s="6"/>
      <c r="Q348" s="6"/>
      <c r="R348" s="6"/>
    </row>
    <row r="349" spans="1:18" s="2" customFormat="1" ht="19.5">
      <c r="A349" s="35" t="s">
        <v>3</v>
      </c>
      <c r="B349" s="12"/>
      <c r="C349" s="55">
        <f t="shared" ref="C349:K349" si="68">SUM(C345:C348)</f>
        <v>9844</v>
      </c>
      <c r="D349" s="55">
        <f t="shared" si="68"/>
        <v>16895</v>
      </c>
      <c r="E349" s="55">
        <f t="shared" si="68"/>
        <v>8854</v>
      </c>
      <c r="F349" s="67">
        <f t="shared" si="68"/>
        <v>49848344.969999999</v>
      </c>
      <c r="G349" s="67">
        <f t="shared" si="68"/>
        <v>16895000</v>
      </c>
      <c r="H349" s="67">
        <f t="shared" si="68"/>
        <v>14981288.75</v>
      </c>
      <c r="I349" s="67">
        <f t="shared" si="68"/>
        <v>43871845.549999997</v>
      </c>
      <c r="J349" s="67">
        <f t="shared" si="68"/>
        <v>14704686.889999999</v>
      </c>
      <c r="K349" s="67">
        <f t="shared" si="68"/>
        <v>12858640.199999999</v>
      </c>
      <c r="M349" s="6"/>
      <c r="N349" s="6"/>
      <c r="O349" s="6"/>
      <c r="P349" s="6"/>
      <c r="Q349" s="6"/>
      <c r="R349" s="6"/>
    </row>
    <row r="350" spans="1:18" s="2" customFormat="1" ht="37.5">
      <c r="A350" s="82" t="s">
        <v>20</v>
      </c>
      <c r="B350" s="34" t="s">
        <v>28</v>
      </c>
      <c r="C350" s="57">
        <v>9000</v>
      </c>
      <c r="D350" s="57">
        <v>663</v>
      </c>
      <c r="E350" s="57">
        <v>117</v>
      </c>
      <c r="F350" s="66">
        <v>50807852.620000005</v>
      </c>
      <c r="G350" s="66">
        <v>663000</v>
      </c>
      <c r="H350" s="66">
        <v>5128914</v>
      </c>
      <c r="I350" s="66">
        <v>50807850.609999999</v>
      </c>
      <c r="J350" s="66">
        <v>500064.85</v>
      </c>
      <c r="K350" s="66">
        <v>5112929.6399999987</v>
      </c>
      <c r="M350" s="6"/>
      <c r="N350" s="6"/>
      <c r="O350" s="6"/>
      <c r="P350" s="6"/>
      <c r="Q350" s="6"/>
      <c r="R350" s="6"/>
    </row>
    <row r="351" spans="1:18" s="2" customFormat="1" ht="37.5">
      <c r="A351" s="83"/>
      <c r="B351" s="34" t="s">
        <v>55</v>
      </c>
      <c r="C351" s="57"/>
      <c r="D351" s="57"/>
      <c r="E351" s="57"/>
      <c r="F351" s="66">
        <v>58421.46</v>
      </c>
      <c r="G351" s="66"/>
      <c r="H351" s="66"/>
      <c r="I351" s="66">
        <v>58089.16</v>
      </c>
      <c r="J351" s="66"/>
      <c r="K351" s="66"/>
      <c r="M351" s="6"/>
      <c r="N351" s="6"/>
      <c r="O351" s="6"/>
      <c r="P351" s="6"/>
      <c r="Q351" s="6"/>
      <c r="R351" s="6"/>
    </row>
    <row r="352" spans="1:18" s="2" customFormat="1" ht="18.75">
      <c r="A352" s="83"/>
      <c r="B352" s="34" t="s">
        <v>40</v>
      </c>
      <c r="C352" s="57"/>
      <c r="D352" s="57">
        <v>298</v>
      </c>
      <c r="E352" s="57">
        <v>1289</v>
      </c>
      <c r="F352" s="66"/>
      <c r="G352" s="66">
        <v>815662</v>
      </c>
      <c r="H352" s="66">
        <v>1380353</v>
      </c>
      <c r="I352" s="66"/>
      <c r="J352" s="66">
        <v>671700.84000000008</v>
      </c>
      <c r="K352" s="66">
        <v>1153091.1100000001</v>
      </c>
      <c r="M352" s="6"/>
      <c r="N352" s="6"/>
      <c r="O352" s="6"/>
      <c r="P352" s="6"/>
      <c r="Q352" s="6"/>
      <c r="R352" s="6"/>
    </row>
    <row r="353" spans="1:18" s="2" customFormat="1" ht="18.75">
      <c r="A353" s="83"/>
      <c r="B353" s="34" t="s">
        <v>26</v>
      </c>
      <c r="C353" s="57"/>
      <c r="D353" s="57">
        <v>249</v>
      </c>
      <c r="E353" s="57">
        <v>83</v>
      </c>
      <c r="F353" s="66"/>
      <c r="G353" s="66">
        <v>249000</v>
      </c>
      <c r="H353" s="66">
        <v>83000</v>
      </c>
      <c r="I353" s="66"/>
      <c r="J353" s="66">
        <v>212792.69</v>
      </c>
      <c r="K353" s="66">
        <v>70930.83</v>
      </c>
      <c r="M353" s="6"/>
      <c r="N353" s="6"/>
      <c r="O353" s="6"/>
      <c r="P353" s="6"/>
      <c r="Q353" s="6"/>
      <c r="R353" s="6"/>
    </row>
    <row r="354" spans="1:18" s="64" customFormat="1" ht="16.5" customHeight="1">
      <c r="A354" s="83"/>
      <c r="B354" s="63" t="s">
        <v>58</v>
      </c>
      <c r="C354" s="49"/>
      <c r="D354" s="49">
        <v>16745</v>
      </c>
      <c r="E354" s="49">
        <v>9572</v>
      </c>
      <c r="F354" s="66"/>
      <c r="G354" s="66">
        <v>19288694</v>
      </c>
      <c r="H354" s="66">
        <v>11025353</v>
      </c>
      <c r="I354" s="66"/>
      <c r="J354" s="66">
        <v>18081277.059999999</v>
      </c>
      <c r="K354" s="66">
        <v>10334999.630000001</v>
      </c>
      <c r="M354" s="6"/>
      <c r="N354" s="6"/>
      <c r="O354" s="6"/>
      <c r="P354" s="6"/>
      <c r="Q354" s="6"/>
      <c r="R354" s="6"/>
    </row>
    <row r="355" spans="1:18" s="2" customFormat="1" ht="16.5" customHeight="1">
      <c r="A355" s="84"/>
      <c r="B355" s="34" t="s">
        <v>72</v>
      </c>
      <c r="C355" s="57">
        <v>240</v>
      </c>
      <c r="D355" s="57">
        <v>1804</v>
      </c>
      <c r="E355" s="57">
        <v>441</v>
      </c>
      <c r="F355" s="66">
        <v>15425923.119999997</v>
      </c>
      <c r="G355" s="66">
        <v>1815858.9300000002</v>
      </c>
      <c r="H355" s="66">
        <v>3650458.0700000008</v>
      </c>
      <c r="I355" s="66">
        <v>3508086.3000000007</v>
      </c>
      <c r="J355" s="66">
        <v>1575715.07</v>
      </c>
      <c r="K355" s="66">
        <v>1094765.5100000002</v>
      </c>
      <c r="M355" s="6"/>
      <c r="N355" s="6"/>
      <c r="O355" s="6"/>
      <c r="P355" s="6"/>
      <c r="Q355" s="6"/>
      <c r="R355" s="6"/>
    </row>
    <row r="356" spans="1:18" s="1" customFormat="1" ht="18" customHeight="1">
      <c r="A356" s="36" t="s">
        <v>3</v>
      </c>
      <c r="B356" s="12"/>
      <c r="C356" s="55">
        <f t="shared" ref="C356:K356" si="69">SUM(C350:C355)</f>
        <v>9240</v>
      </c>
      <c r="D356" s="55">
        <f t="shared" si="69"/>
        <v>19759</v>
      </c>
      <c r="E356" s="55">
        <f t="shared" si="69"/>
        <v>11502</v>
      </c>
      <c r="F356" s="67">
        <f t="shared" si="69"/>
        <v>66292197.200000003</v>
      </c>
      <c r="G356" s="67">
        <f t="shared" si="69"/>
        <v>22832214.93</v>
      </c>
      <c r="H356" s="67">
        <f t="shared" si="69"/>
        <v>21268078.07</v>
      </c>
      <c r="I356" s="67">
        <f t="shared" si="69"/>
        <v>54374026.069999993</v>
      </c>
      <c r="J356" s="67">
        <f t="shared" si="69"/>
        <v>21041550.509999998</v>
      </c>
      <c r="K356" s="67">
        <f t="shared" si="69"/>
        <v>17766716.720000003</v>
      </c>
      <c r="M356" s="6"/>
      <c r="N356" s="6"/>
      <c r="O356" s="6"/>
      <c r="P356" s="6"/>
      <c r="Q356" s="6"/>
      <c r="R356" s="6"/>
    </row>
    <row r="357" spans="1:18" s="1" customFormat="1" ht="37.5">
      <c r="A357" s="82" t="s">
        <v>21</v>
      </c>
      <c r="B357" s="14" t="s">
        <v>28</v>
      </c>
      <c r="C357" s="57">
        <v>5360</v>
      </c>
      <c r="D357" s="57">
        <v>550</v>
      </c>
      <c r="E357" s="57">
        <v>98</v>
      </c>
      <c r="F357" s="66">
        <v>18396958.170000002</v>
      </c>
      <c r="G357" s="66">
        <v>550000</v>
      </c>
      <c r="H357" s="66">
        <v>1704315.77</v>
      </c>
      <c r="I357" s="66">
        <v>18396948.170000002</v>
      </c>
      <c r="J357" s="66">
        <v>516710.99</v>
      </c>
      <c r="K357" s="66">
        <v>1697502.1600000001</v>
      </c>
      <c r="M357" s="6"/>
      <c r="N357" s="6"/>
      <c r="O357" s="6"/>
      <c r="P357" s="6"/>
      <c r="Q357" s="6"/>
      <c r="R357" s="6"/>
    </row>
    <row r="358" spans="1:18" s="1" customFormat="1" ht="37.5">
      <c r="A358" s="83"/>
      <c r="B358" s="14" t="s">
        <v>55</v>
      </c>
      <c r="C358" s="57"/>
      <c r="D358" s="57"/>
      <c r="E358" s="57"/>
      <c r="F358" s="66">
        <v>345214.92000000004</v>
      </c>
      <c r="G358" s="66"/>
      <c r="H358" s="66"/>
      <c r="I358" s="66">
        <v>328062.82</v>
      </c>
      <c r="J358" s="66"/>
      <c r="K358" s="66"/>
      <c r="M358" s="6"/>
      <c r="N358" s="6"/>
      <c r="O358" s="6"/>
      <c r="P358" s="6"/>
      <c r="Q358" s="6"/>
      <c r="R358" s="6"/>
    </row>
    <row r="359" spans="1:18" s="1" customFormat="1" ht="18.75">
      <c r="A359" s="83"/>
      <c r="B359" s="14" t="s">
        <v>26</v>
      </c>
      <c r="C359" s="57"/>
      <c r="D359" s="57">
        <v>195</v>
      </c>
      <c r="E359" s="57">
        <v>65</v>
      </c>
      <c r="F359" s="66"/>
      <c r="G359" s="66">
        <v>195000</v>
      </c>
      <c r="H359" s="66">
        <v>65000</v>
      </c>
      <c r="I359" s="66"/>
      <c r="J359" s="66">
        <v>192990.16</v>
      </c>
      <c r="K359" s="66">
        <v>64329.93</v>
      </c>
      <c r="M359" s="6"/>
      <c r="N359" s="6"/>
      <c r="O359" s="6"/>
      <c r="P359" s="6"/>
      <c r="Q359" s="6"/>
      <c r="R359" s="6"/>
    </row>
    <row r="360" spans="1:18" s="64" customFormat="1" ht="18.75">
      <c r="A360" s="83"/>
      <c r="B360" s="48" t="s">
        <v>58</v>
      </c>
      <c r="C360" s="49"/>
      <c r="D360" s="49">
        <v>6434</v>
      </c>
      <c r="E360" s="49">
        <v>3677</v>
      </c>
      <c r="F360" s="66"/>
      <c r="G360" s="66">
        <v>6434000</v>
      </c>
      <c r="H360" s="66">
        <v>3677000</v>
      </c>
      <c r="I360" s="66"/>
      <c r="J360" s="66">
        <v>4874934.8500000006</v>
      </c>
      <c r="K360" s="66">
        <v>2786443.38</v>
      </c>
      <c r="M360" s="6"/>
      <c r="N360" s="6"/>
      <c r="O360" s="6"/>
      <c r="P360" s="6"/>
      <c r="Q360" s="6"/>
      <c r="R360" s="6"/>
    </row>
    <row r="361" spans="1:18" s="1" customFormat="1" ht="18.75">
      <c r="A361" s="84"/>
      <c r="B361" s="14" t="s">
        <v>72</v>
      </c>
      <c r="C361" s="57">
        <v>78</v>
      </c>
      <c r="D361" s="57">
        <v>870</v>
      </c>
      <c r="E361" s="57">
        <v>171</v>
      </c>
      <c r="F361" s="66">
        <v>2104825.17</v>
      </c>
      <c r="G361" s="66">
        <v>870000</v>
      </c>
      <c r="H361" s="66">
        <v>585773</v>
      </c>
      <c r="I361" s="66">
        <v>709421.9800000001</v>
      </c>
      <c r="J361" s="66">
        <v>592994.65999999992</v>
      </c>
      <c r="K361" s="66">
        <v>254921.18</v>
      </c>
      <c r="M361" s="6"/>
      <c r="N361" s="6"/>
      <c r="O361" s="6"/>
      <c r="P361" s="6"/>
      <c r="Q361" s="6"/>
      <c r="R361" s="6"/>
    </row>
    <row r="362" spans="1:18" ht="19.5">
      <c r="A362" s="11" t="s">
        <v>3</v>
      </c>
      <c r="B362" s="12"/>
      <c r="C362" s="55">
        <f t="shared" ref="C362:K362" si="70">SUM(C357:C361)</f>
        <v>5438</v>
      </c>
      <c r="D362" s="55">
        <f t="shared" si="70"/>
        <v>8049</v>
      </c>
      <c r="E362" s="55">
        <f t="shared" si="70"/>
        <v>4011</v>
      </c>
      <c r="F362" s="67">
        <f t="shared" si="70"/>
        <v>20846998.260000005</v>
      </c>
      <c r="G362" s="67">
        <f t="shared" si="70"/>
        <v>8049000</v>
      </c>
      <c r="H362" s="67">
        <f t="shared" si="70"/>
        <v>6032088.7699999996</v>
      </c>
      <c r="I362" s="67">
        <f t="shared" si="70"/>
        <v>19434432.970000003</v>
      </c>
      <c r="J362" s="67">
        <f t="shared" si="70"/>
        <v>6177630.6600000011</v>
      </c>
      <c r="K362" s="67">
        <f t="shared" si="70"/>
        <v>4803196.6499999994</v>
      </c>
    </row>
    <row r="363" spans="1:18" ht="37.5">
      <c r="A363" s="85" t="s">
        <v>22</v>
      </c>
      <c r="B363" s="14" t="s">
        <v>28</v>
      </c>
      <c r="C363" s="57">
        <v>13390</v>
      </c>
      <c r="D363" s="57">
        <v>404</v>
      </c>
      <c r="E363" s="57">
        <v>71</v>
      </c>
      <c r="F363" s="66">
        <v>32797072.239999998</v>
      </c>
      <c r="G363" s="66">
        <v>404000</v>
      </c>
      <c r="H363" s="66">
        <v>2429996.81</v>
      </c>
      <c r="I363" s="66">
        <v>32316072.82</v>
      </c>
      <c r="J363" s="66">
        <v>374457.91000000003</v>
      </c>
      <c r="K363" s="66">
        <v>2425077.8500000006</v>
      </c>
    </row>
    <row r="364" spans="1:18" ht="37.5">
      <c r="A364" s="85"/>
      <c r="B364" s="14" t="s">
        <v>55</v>
      </c>
      <c r="C364" s="57"/>
      <c r="D364" s="57"/>
      <c r="E364" s="57"/>
      <c r="F364" s="66">
        <v>603264.52</v>
      </c>
      <c r="G364" s="66"/>
      <c r="H364" s="66"/>
      <c r="I364" s="66">
        <v>575692.09</v>
      </c>
      <c r="J364" s="66"/>
      <c r="K364" s="66"/>
    </row>
    <row r="365" spans="1:18" ht="18.75">
      <c r="A365" s="85"/>
      <c r="B365" s="14" t="s">
        <v>40</v>
      </c>
      <c r="C365" s="57"/>
      <c r="D365" s="57"/>
      <c r="E365" s="57"/>
      <c r="F365" s="66"/>
      <c r="G365" s="66"/>
      <c r="H365" s="66">
        <v>9850</v>
      </c>
      <c r="I365" s="66"/>
      <c r="J365" s="66"/>
      <c r="K365" s="66">
        <v>9850</v>
      </c>
    </row>
    <row r="366" spans="1:18" ht="37.5" customHeight="1">
      <c r="A366" s="85"/>
      <c r="B366" s="14" t="s">
        <v>26</v>
      </c>
      <c r="C366" s="57">
        <v>396</v>
      </c>
      <c r="D366" s="57">
        <v>375</v>
      </c>
      <c r="E366" s="57">
        <v>169</v>
      </c>
      <c r="F366" s="66">
        <v>396000</v>
      </c>
      <c r="G366" s="66">
        <v>375000</v>
      </c>
      <c r="H366" s="66">
        <v>169000</v>
      </c>
      <c r="I366" s="66">
        <v>386343</v>
      </c>
      <c r="J366" s="66">
        <v>201132.79999999999</v>
      </c>
      <c r="K366" s="66">
        <v>109973.07</v>
      </c>
    </row>
    <row r="367" spans="1:18" s="50" customFormat="1" ht="18.75">
      <c r="A367" s="85"/>
      <c r="B367" s="48" t="s">
        <v>58</v>
      </c>
      <c r="C367" s="49"/>
      <c r="D367" s="49">
        <v>4836</v>
      </c>
      <c r="E367" s="49">
        <v>2764</v>
      </c>
      <c r="F367" s="66"/>
      <c r="G367" s="66">
        <v>4836000</v>
      </c>
      <c r="H367" s="66">
        <v>2764000</v>
      </c>
      <c r="I367" s="66"/>
      <c r="J367" s="66">
        <v>4556210.87</v>
      </c>
      <c r="K367" s="66">
        <v>2604278.8199999998</v>
      </c>
      <c r="M367" s="6"/>
      <c r="N367" s="6"/>
      <c r="O367" s="6"/>
      <c r="P367" s="6"/>
      <c r="Q367" s="6"/>
      <c r="R367" s="6"/>
    </row>
    <row r="368" spans="1:18" ht="18.75">
      <c r="A368" s="85"/>
      <c r="B368" s="14" t="s">
        <v>72</v>
      </c>
      <c r="C368" s="57">
        <v>92</v>
      </c>
      <c r="D368" s="57">
        <v>1426</v>
      </c>
      <c r="E368" s="57">
        <v>317</v>
      </c>
      <c r="F368" s="66">
        <v>1333295.02</v>
      </c>
      <c r="G368" s="66">
        <v>1431557.0899999999</v>
      </c>
      <c r="H368" s="66">
        <v>582856.90999999992</v>
      </c>
      <c r="I368" s="66">
        <v>1005203.79</v>
      </c>
      <c r="J368" s="66">
        <v>651140.74</v>
      </c>
      <c r="K368" s="66">
        <v>383992.11</v>
      </c>
    </row>
    <row r="369" spans="1:18" ht="19.5">
      <c r="A369" s="11" t="s">
        <v>3</v>
      </c>
      <c r="B369" s="12"/>
      <c r="C369" s="55">
        <f t="shared" ref="C369:K369" si="71">SUM(C363:C368)</f>
        <v>13878</v>
      </c>
      <c r="D369" s="55">
        <f t="shared" si="71"/>
        <v>7041</v>
      </c>
      <c r="E369" s="55">
        <f t="shared" si="71"/>
        <v>3321</v>
      </c>
      <c r="F369" s="67">
        <f t="shared" si="71"/>
        <v>35129631.780000001</v>
      </c>
      <c r="G369" s="67">
        <f t="shared" si="71"/>
        <v>7046557.0899999999</v>
      </c>
      <c r="H369" s="67">
        <f t="shared" si="71"/>
        <v>5955703.7200000007</v>
      </c>
      <c r="I369" s="67">
        <f t="shared" si="71"/>
        <v>34283311.700000003</v>
      </c>
      <c r="J369" s="67">
        <f t="shared" si="71"/>
        <v>5782942.3200000003</v>
      </c>
      <c r="K369" s="67">
        <f t="shared" si="71"/>
        <v>5533171.8500000006</v>
      </c>
    </row>
    <row r="370" spans="1:18" ht="37.5">
      <c r="A370" s="82" t="s">
        <v>23</v>
      </c>
      <c r="B370" s="14" t="s">
        <v>28</v>
      </c>
      <c r="C370" s="57"/>
      <c r="D370" s="57">
        <v>993</v>
      </c>
      <c r="E370" s="57">
        <v>176</v>
      </c>
      <c r="F370" s="66">
        <v>59261037.470000006</v>
      </c>
      <c r="G370" s="66">
        <v>991672</v>
      </c>
      <c r="H370" s="66">
        <v>6600502.8200000003</v>
      </c>
      <c r="I370" s="66">
        <v>59079702.140000001</v>
      </c>
      <c r="J370" s="66">
        <v>601598.06999999995</v>
      </c>
      <c r="K370" s="66">
        <v>6529339.3600000003</v>
      </c>
    </row>
    <row r="371" spans="1:18" ht="37.5">
      <c r="A371" s="83"/>
      <c r="B371" s="14" t="s">
        <v>55</v>
      </c>
      <c r="C371" s="57"/>
      <c r="D371" s="57"/>
      <c r="E371" s="57"/>
      <c r="F371" s="66">
        <v>1413591</v>
      </c>
      <c r="G371" s="66"/>
      <c r="H371" s="66"/>
      <c r="I371" s="66">
        <v>982226.84</v>
      </c>
      <c r="J371" s="66"/>
      <c r="K371" s="66"/>
    </row>
    <row r="372" spans="1:18" ht="18.75">
      <c r="A372" s="83"/>
      <c r="B372" s="69" t="s">
        <v>40</v>
      </c>
      <c r="C372" s="72"/>
      <c r="D372" s="72"/>
      <c r="E372" s="72"/>
      <c r="F372" s="71"/>
      <c r="G372" s="71">
        <v>0</v>
      </c>
      <c r="H372" s="71">
        <v>48267</v>
      </c>
      <c r="I372" s="71"/>
      <c r="J372" s="71">
        <v>0</v>
      </c>
      <c r="K372" s="71">
        <v>48267</v>
      </c>
    </row>
    <row r="373" spans="1:18" ht="18.75">
      <c r="A373" s="83"/>
      <c r="B373" s="14" t="s">
        <v>26</v>
      </c>
      <c r="C373" s="57">
        <v>90</v>
      </c>
      <c r="D373" s="57">
        <v>405</v>
      </c>
      <c r="E373" s="57">
        <v>135</v>
      </c>
      <c r="F373" s="66">
        <v>214979.4</v>
      </c>
      <c r="G373" s="66">
        <v>405000</v>
      </c>
      <c r="H373" s="66">
        <v>158886.6</v>
      </c>
      <c r="I373" s="66">
        <v>214979.4</v>
      </c>
      <c r="J373" s="66">
        <v>344712.57</v>
      </c>
      <c r="K373" s="66">
        <v>138791.07</v>
      </c>
    </row>
    <row r="374" spans="1:18" s="50" customFormat="1" ht="18.75">
      <c r="A374" s="83"/>
      <c r="B374" s="77" t="s">
        <v>58</v>
      </c>
      <c r="C374" s="78"/>
      <c r="D374" s="78">
        <v>8814</v>
      </c>
      <c r="E374" s="78">
        <v>5038</v>
      </c>
      <c r="F374" s="71"/>
      <c r="G374" s="71">
        <v>9210057.3000000007</v>
      </c>
      <c r="H374" s="71">
        <v>5264380.7</v>
      </c>
      <c r="I374" s="71"/>
      <c r="J374" s="71">
        <v>8914559.0800000001</v>
      </c>
      <c r="K374" s="71">
        <v>5095440.08</v>
      </c>
      <c r="M374" s="6"/>
      <c r="N374" s="6"/>
      <c r="O374" s="6"/>
      <c r="P374" s="6"/>
      <c r="Q374" s="6"/>
      <c r="R374" s="6"/>
    </row>
    <row r="375" spans="1:18" ht="18.75">
      <c r="A375" s="84"/>
      <c r="B375" s="14" t="s">
        <v>72</v>
      </c>
      <c r="C375" s="57">
        <v>232</v>
      </c>
      <c r="D375" s="57">
        <v>869</v>
      </c>
      <c r="E375" s="57">
        <v>203</v>
      </c>
      <c r="F375" s="66">
        <v>30183575.289999999</v>
      </c>
      <c r="G375" s="66">
        <v>869000</v>
      </c>
      <c r="H375" s="66">
        <v>6547565.3599999994</v>
      </c>
      <c r="I375" s="66">
        <v>488940.83</v>
      </c>
      <c r="J375" s="66">
        <v>65977.38</v>
      </c>
      <c r="K375" s="66">
        <v>115214.31000000001</v>
      </c>
    </row>
    <row r="376" spans="1:18" ht="19.5">
      <c r="A376" s="11" t="s">
        <v>3</v>
      </c>
      <c r="B376" s="12"/>
      <c r="C376" s="55">
        <f t="shared" ref="C376:K376" si="72">SUM(C370:C375)</f>
        <v>322</v>
      </c>
      <c r="D376" s="55">
        <f t="shared" si="72"/>
        <v>11081</v>
      </c>
      <c r="E376" s="55">
        <f t="shared" si="72"/>
        <v>5552</v>
      </c>
      <c r="F376" s="67">
        <f t="shared" si="72"/>
        <v>91073183.159999996</v>
      </c>
      <c r="G376" s="67">
        <f t="shared" si="72"/>
        <v>11475729.300000001</v>
      </c>
      <c r="H376" s="67">
        <f t="shared" si="72"/>
        <v>18619602.48</v>
      </c>
      <c r="I376" s="67">
        <f t="shared" si="72"/>
        <v>60765849.210000001</v>
      </c>
      <c r="J376" s="67">
        <f t="shared" si="72"/>
        <v>9926847.1000000015</v>
      </c>
      <c r="K376" s="67">
        <f t="shared" si="72"/>
        <v>11927051.820000002</v>
      </c>
    </row>
    <row r="377" spans="1:18" ht="37.5">
      <c r="A377" s="75" t="s">
        <v>24</v>
      </c>
      <c r="B377" s="14" t="s">
        <v>28</v>
      </c>
      <c r="C377" s="57">
        <v>7217</v>
      </c>
      <c r="D377" s="57">
        <v>602</v>
      </c>
      <c r="E377" s="57">
        <v>107</v>
      </c>
      <c r="F377" s="66">
        <v>28784910.359999999</v>
      </c>
      <c r="G377" s="66">
        <v>710300</v>
      </c>
      <c r="H377" s="66">
        <v>2739658.98</v>
      </c>
      <c r="I377" s="66">
        <v>28504020.969999999</v>
      </c>
      <c r="J377" s="66">
        <v>694461.21</v>
      </c>
      <c r="K377" s="66">
        <v>2736119.5100000002</v>
      </c>
    </row>
    <row r="378" spans="1:18" ht="37.5">
      <c r="A378" s="83" t="s">
        <v>24</v>
      </c>
      <c r="B378" s="69" t="s">
        <v>55</v>
      </c>
      <c r="C378" s="72"/>
      <c r="D378" s="72"/>
      <c r="E378" s="72"/>
      <c r="F378" s="71">
        <v>154909.63</v>
      </c>
      <c r="G378" s="71"/>
      <c r="H378" s="71"/>
      <c r="I378" s="71">
        <v>134473.19</v>
      </c>
      <c r="J378" s="71"/>
      <c r="K378" s="71"/>
    </row>
    <row r="379" spans="1:18" ht="18.75">
      <c r="A379" s="83"/>
      <c r="B379" s="14" t="s">
        <v>40</v>
      </c>
      <c r="C379" s="57"/>
      <c r="D379" s="57"/>
      <c r="E379" s="57"/>
      <c r="F379" s="66"/>
      <c r="G379" s="66"/>
      <c r="H379" s="66">
        <v>436590</v>
      </c>
      <c r="I379" s="66"/>
      <c r="J379" s="66"/>
      <c r="K379" s="66">
        <v>436587.58</v>
      </c>
    </row>
    <row r="380" spans="1:18" ht="37.5">
      <c r="A380" s="83"/>
      <c r="B380" s="14" t="s">
        <v>45</v>
      </c>
      <c r="C380" s="57"/>
      <c r="D380" s="57"/>
      <c r="E380" s="57"/>
      <c r="F380" s="66"/>
      <c r="G380" s="66"/>
      <c r="H380" s="66">
        <v>100968</v>
      </c>
      <c r="I380" s="66"/>
      <c r="J380" s="66"/>
      <c r="K380" s="66">
        <v>100128.57</v>
      </c>
    </row>
    <row r="381" spans="1:18" ht="18.75">
      <c r="A381" s="83"/>
      <c r="B381" s="14" t="s">
        <v>70</v>
      </c>
      <c r="C381" s="57"/>
      <c r="D381" s="57"/>
      <c r="E381" s="57"/>
      <c r="F381" s="66">
        <v>275440.8</v>
      </c>
      <c r="G381" s="66"/>
      <c r="H381" s="66">
        <v>48607.200000000004</v>
      </c>
      <c r="I381" s="66">
        <v>275402.87</v>
      </c>
      <c r="J381" s="66"/>
      <c r="K381" s="66">
        <v>48600.52</v>
      </c>
    </row>
    <row r="382" spans="1:18" s="50" customFormat="1" ht="18.75">
      <c r="A382" s="83"/>
      <c r="B382" s="48" t="s">
        <v>58</v>
      </c>
      <c r="C382" s="49"/>
      <c r="D382" s="49">
        <v>4518</v>
      </c>
      <c r="E382" s="49">
        <v>2582</v>
      </c>
      <c r="F382" s="66"/>
      <c r="G382" s="66">
        <v>4518000</v>
      </c>
      <c r="H382" s="66">
        <v>2582000</v>
      </c>
      <c r="I382" s="66"/>
      <c r="J382" s="66">
        <v>4471678.95</v>
      </c>
      <c r="K382" s="66">
        <v>2555946.1999999997</v>
      </c>
      <c r="M382" s="6"/>
      <c r="N382" s="6"/>
      <c r="O382" s="6"/>
      <c r="P382" s="6"/>
      <c r="Q382" s="6"/>
      <c r="R382" s="6"/>
    </row>
    <row r="383" spans="1:18" ht="18.75">
      <c r="A383" s="84"/>
      <c r="B383" s="14" t="s">
        <v>72</v>
      </c>
      <c r="C383" s="57">
        <v>108</v>
      </c>
      <c r="D383" s="57">
        <v>1977</v>
      </c>
      <c r="E383" s="57">
        <v>456</v>
      </c>
      <c r="F383" s="66">
        <v>3932362.4799999995</v>
      </c>
      <c r="G383" s="66">
        <v>1977000</v>
      </c>
      <c r="H383" s="66">
        <v>1266104.8999999999</v>
      </c>
      <c r="I383" s="66">
        <v>110139.54000000001</v>
      </c>
      <c r="J383" s="66">
        <v>1814856.65</v>
      </c>
      <c r="K383" s="66">
        <v>424150.93</v>
      </c>
    </row>
    <row r="384" spans="1:18" ht="19.5">
      <c r="A384" s="11" t="s">
        <v>3</v>
      </c>
      <c r="B384" s="12"/>
      <c r="C384" s="24">
        <f t="shared" ref="C384:K384" si="73">SUM(C377:C383)</f>
        <v>7325</v>
      </c>
      <c r="D384" s="24">
        <f t="shared" si="73"/>
        <v>7097</v>
      </c>
      <c r="E384" s="24">
        <f t="shared" si="73"/>
        <v>3145</v>
      </c>
      <c r="F384" s="67">
        <f t="shared" si="73"/>
        <v>33147623.27</v>
      </c>
      <c r="G384" s="67">
        <f t="shared" si="73"/>
        <v>7205300</v>
      </c>
      <c r="H384" s="67">
        <f t="shared" si="73"/>
        <v>7173929.0800000001</v>
      </c>
      <c r="I384" s="67">
        <f t="shared" si="73"/>
        <v>29024036.57</v>
      </c>
      <c r="J384" s="67">
        <f t="shared" si="73"/>
        <v>6980996.8100000005</v>
      </c>
      <c r="K384" s="67">
        <f t="shared" si="73"/>
        <v>6301533.3099999996</v>
      </c>
    </row>
    <row r="385" spans="1:12" ht="39">
      <c r="A385" s="53" t="s">
        <v>8</v>
      </c>
      <c r="B385" s="54"/>
      <c r="C385" s="55">
        <f t="shared" ref="C385:K385" si="74">C9+C11+C13+C16+C18+C20+C22+C24+C27+C29+C31+C33+C37+C39+C43+C55+C59+C65+C76+C85+C90+C102+C104+C108+C127+C144+C146+C178+C185+C192+C200+C210+C216+C223+C225+C229+C234+C237+C239+C241+C244+C249+C252+C255+C258+C262+C268+C271+C273+C275+C282+C288+C295+C303+C309+C316+C321+C328+C336+C344+C349+C356+C362+C369+C376+C384+C260+C264</f>
        <v>51253517</v>
      </c>
      <c r="D385" s="55">
        <f t="shared" si="74"/>
        <v>2748214</v>
      </c>
      <c r="E385" s="55">
        <f t="shared" si="74"/>
        <v>4431790</v>
      </c>
      <c r="F385" s="68">
        <f>F9+F11+F13+F16+F18+F20+F22+F24+F27+F29+F31+F33+F37+F39+F43+F55+F59+F65+F76+F85+F90+F102+F104+F108+F127+F144+F146+F178+F185+F192+F200+F210+F216+F223+F225+F229+F234+F237+F239+F241+F244+F249+F252+F255+F258+F262+F268+F271+F273+F275+F282+F288+F295+F303+F309+F316+F321+F328+F336+F344+F349+F356+F362+F369+F376+F384+F260+F264</f>
        <v>77472933525.560013</v>
      </c>
      <c r="G385" s="68">
        <f t="shared" si="74"/>
        <v>2697612336.5799994</v>
      </c>
      <c r="H385" s="68">
        <f t="shared" si="74"/>
        <v>9244208586.1399975</v>
      </c>
      <c r="I385" s="68">
        <f t="shared" si="74"/>
        <v>75082065447.590027</v>
      </c>
      <c r="J385" s="68">
        <f t="shared" si="74"/>
        <v>2433907517.480001</v>
      </c>
      <c r="K385" s="68">
        <f t="shared" si="74"/>
        <v>8881504125.8400002</v>
      </c>
      <c r="L385" s="65"/>
    </row>
    <row r="387" spans="1:12" ht="18" customHeight="1">
      <c r="A387" s="91" t="s">
        <v>77</v>
      </c>
      <c r="B387" s="91"/>
      <c r="C387" s="91"/>
      <c r="D387" s="91"/>
    </row>
    <row r="388" spans="1:12" ht="18" customHeight="1">
      <c r="A388" s="88" t="s">
        <v>78</v>
      </c>
      <c r="B388" s="88"/>
      <c r="C388" s="88"/>
      <c r="D388" s="88"/>
    </row>
  </sheetData>
  <autoFilter ref="A5:K385" xr:uid="{00000000-0001-0000-0000-000000000000}">
    <filterColumn colId="2" showButton="0"/>
    <filterColumn colId="3" showButton="0"/>
    <filterColumn colId="5" showButton="0"/>
    <filterColumn colId="6" showButton="0"/>
    <filterColumn colId="8" showButton="0"/>
    <filterColumn colId="9" showButton="0"/>
  </autoFilter>
  <mergeCells count="66">
    <mergeCell ref="F6:F7"/>
    <mergeCell ref="A387:D387"/>
    <mergeCell ref="A378:A383"/>
    <mergeCell ref="A370:A375"/>
    <mergeCell ref="A25:A26"/>
    <mergeCell ref="A1:K1"/>
    <mergeCell ref="A2:K2"/>
    <mergeCell ref="I5:K5"/>
    <mergeCell ref="G6:H6"/>
    <mergeCell ref="J6:K6"/>
    <mergeCell ref="C5:E5"/>
    <mergeCell ref="A5:A7"/>
    <mergeCell ref="C6:C7"/>
    <mergeCell ref="D6:E6"/>
    <mergeCell ref="F5:H5"/>
    <mergeCell ref="A14:A15"/>
    <mergeCell ref="I6:I7"/>
    <mergeCell ref="A310:A315"/>
    <mergeCell ref="B5:B7"/>
    <mergeCell ref="A388:D388"/>
    <mergeCell ref="A363:A368"/>
    <mergeCell ref="A357:A361"/>
    <mergeCell ref="A34:A36"/>
    <mergeCell ref="A56:A58"/>
    <mergeCell ref="A242:A243"/>
    <mergeCell ref="A226:A228"/>
    <mergeCell ref="A230:A233"/>
    <mergeCell ref="A60:A64"/>
    <mergeCell ref="A179:A184"/>
    <mergeCell ref="A217:A222"/>
    <mergeCell ref="A86:A89"/>
    <mergeCell ref="A201:A209"/>
    <mergeCell ref="A283:A287"/>
    <mergeCell ref="A40:A41"/>
    <mergeCell ref="A66:A74"/>
    <mergeCell ref="A106:A107"/>
    <mergeCell ref="A350:A355"/>
    <mergeCell ref="A345:A348"/>
    <mergeCell ref="A265:A267"/>
    <mergeCell ref="A304:A308"/>
    <mergeCell ref="A322:A327"/>
    <mergeCell ref="A317:A320"/>
    <mergeCell ref="A269:A270"/>
    <mergeCell ref="A276:A281"/>
    <mergeCell ref="A289:A294"/>
    <mergeCell ref="A296:A300"/>
    <mergeCell ref="A301:A302"/>
    <mergeCell ref="A329:A335"/>
    <mergeCell ref="A338:A343"/>
    <mergeCell ref="A128:A133"/>
    <mergeCell ref="A134:A143"/>
    <mergeCell ref="A44:A54"/>
    <mergeCell ref="A77:A84"/>
    <mergeCell ref="A109:A126"/>
    <mergeCell ref="A91:A98"/>
    <mergeCell ref="A99:A101"/>
    <mergeCell ref="A253:A254"/>
    <mergeCell ref="A235:A236"/>
    <mergeCell ref="A245:A248"/>
    <mergeCell ref="A250:A251"/>
    <mergeCell ref="A256:A257"/>
    <mergeCell ref="A211:A215"/>
    <mergeCell ref="A147:A164"/>
    <mergeCell ref="A165:A177"/>
    <mergeCell ref="A186:A191"/>
    <mergeCell ref="A194:A199"/>
  </mergeCells>
  <printOptions horizontalCentered="1"/>
  <pageMargins left="0.19685039370078741" right="0.19685039370078741" top="0.74803149606299213" bottom="0.35433070866141736" header="0.51181102362204722" footer="0.15748031496062992"/>
  <pageSetup paperSize="9" scale="44" firstPageNumber="5" fitToHeight="0" orientation="landscape" useFirstPageNumber="1" r:id="rId1"/>
  <headerFooter alignWithMargins="0">
    <oddHeader>&amp;C&amp;14 &amp;16 &amp;18 &amp;14 15/&amp;P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17717F-594F-4E07-AF40-E92090E3A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D41274-E052-46A7-BC92-A4BB00603F56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E9B59C7-76FB-404D-A64F-B79D1B98C4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15 WYKON DOCH i WYD BŚE 2</vt:lpstr>
      <vt:lpstr>'zal 15 WYKON DOCH i WYD BŚE 2'!Obszar_wydruku</vt:lpstr>
      <vt:lpstr>'zal 15 WYKON DOCH i WYD BŚE 2'!Tytuły_wydruku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2024-05-23T12:14:14Z</cp:lastPrinted>
  <dcterms:created xsi:type="dcterms:W3CDTF">2011-04-27T11:42:55Z</dcterms:created>
  <dcterms:modified xsi:type="dcterms:W3CDTF">2024-05-23T14:12:15Z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UxC4dwLulzfINJ8nQH+xvX5LNGipWa4BRSZhPgxsCvlBV08wDdjiJN91QH/ZqhnW3hjVa8ZW8XUGDQ7sr9BIrg==</vt:lpwstr>
  </property>
  <property fmtid="{D5CDD505-2E9C-101B-9397-08002B2CF9AE}" pid="4" name="MFClassificationDate">
    <vt:lpwstr>2022-04-14T13:07:17.7207631+02:00</vt:lpwstr>
  </property>
  <property fmtid="{D5CDD505-2E9C-101B-9397-08002B2CF9AE}" pid="5" name="MFClassifiedBySID">
    <vt:lpwstr>UxC4dwLulzfINJ8nQH+xvX5LNGipWa4BRSZhPgxsCvm42mrIC/DSDv0ggS+FjUN/2v1BBotkLlY5aAiEhoi6uaahWkLHeaNV5WlVt9ARfYcF5OKcLQurRsqxym8mAXKc</vt:lpwstr>
  </property>
  <property fmtid="{D5CDD505-2E9C-101B-9397-08002B2CF9AE}" pid="6" name="MFGRNItemId">
    <vt:lpwstr>GRN-cf684b5e-3652-46e0-865c-110dce575470</vt:lpwstr>
  </property>
  <property fmtid="{D5CDD505-2E9C-101B-9397-08002B2CF9AE}" pid="7" name="MFHash">
    <vt:lpwstr>/6VuI1GW6hmrWrqRAQW9Nn1ACOY90J0V9MDbKg3FFsQ=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